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ncome" sheetId="2" state="visible" r:id="rId2"/>
    <sheet name="Monthly Budget" sheetId="3" state="visible" r:id="rId3"/>
    <sheet name="Spending Tracker" sheetId="4" state="visible" r:id="rId4"/>
    <sheet name="Deposit Savings" sheetId="5" state="visible" r:id="rId5"/>
    <sheet name="Dashboard" sheetId="6" state="visible" r:id="rId6"/>
    <sheet name="Lists" sheetId="7" state="hidden" r:id="rId7"/>
  </sheets>
  <definedNames>
    <definedName name="_xlnm.Print_Area" localSheetId="0">'Start Here'!$A$1:$B$13</definedName>
    <definedName name="_xlnm.Print_Area" localSheetId="1">'Income'!$A$1:$C$16</definedName>
    <definedName name="_xlnm._FilterDatabase" localSheetId="2" hidden="1">'Monthly Budget'!$A$5:$E$21</definedName>
    <definedName name="_xlnm.Print_Area" localSheetId="2">'Monthly Budget'!$A$1:$E$21</definedName>
    <definedName name="_xlnm._FilterDatabase" localSheetId="3" hidden="1">'Spending Tracker'!$A$5:$E$205</definedName>
    <definedName name="_xlnm.Print_Area" localSheetId="3">'Spending Tracker'!$A$1:$E$27</definedName>
    <definedName name="_xlnm.Print_Area" localSheetId="4">'Deposit Savings'!$A$1:$B$16</definedName>
    <definedName name="_xlnm.Print_Area" localSheetId="5">'Dashboard'!$A$1:$L$41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%"/>
    <numFmt numFmtId="166" formatCode="YYYY-MM-DD"/>
    <numFmt numFmtId="167" formatCode="&quot;$&quot;#,##0"/>
  </numFmts>
  <fonts count="7">
    <font>
      <name val="Calibri"/>
      <family val="2"/>
      <color theme="1"/>
      <sz val="11"/>
      <scheme val="minor"/>
    </font>
    <font>
      <name val="Calibri"/>
      <b val="1"/>
      <color rgb="00FFFDF8"/>
      <sz val="20"/>
    </font>
    <font>
      <name val="Calibri"/>
      <i val="1"/>
      <color rgb="005E5348"/>
      <sz val="10"/>
    </font>
    <font>
      <name val="Calibri"/>
      <b val="1"/>
      <color rgb="002C241C"/>
      <sz val="11"/>
    </font>
    <font>
      <name val="Calibri"/>
      <color rgb="002C241C"/>
      <sz val="11"/>
    </font>
    <font>
      <name val="Calibri"/>
      <b val="1"/>
      <color rgb="00FFFDF8"/>
      <sz val="12"/>
    </font>
    <font>
      <name val="Calibri"/>
      <b val="1"/>
      <color rgb="000E3F3B"/>
      <sz val="18"/>
    </font>
  </fonts>
  <fills count="9">
    <fill>
      <patternFill/>
    </fill>
    <fill>
      <patternFill patternType="gray125"/>
    </fill>
    <fill>
      <patternFill patternType="solid">
        <fgColor rgb="000E3F3B"/>
      </patternFill>
    </fill>
    <fill>
      <patternFill patternType="solid">
        <fgColor rgb="00F7F0E4"/>
      </patternFill>
    </fill>
    <fill>
      <patternFill patternType="solid">
        <fgColor rgb="00155E57"/>
      </patternFill>
    </fill>
    <fill>
      <patternFill patternType="solid">
        <fgColor rgb="00F6D3B0"/>
      </patternFill>
    </fill>
    <fill>
      <patternFill patternType="solid">
        <fgColor rgb="00FFFBF4"/>
      </patternFill>
    </fill>
    <fill>
      <patternFill patternType="solid">
        <fgColor rgb="00FFFDF8"/>
      </patternFill>
    </fill>
    <fill>
      <patternFill patternType="solid">
        <fgColor rgb="00F3E8D8"/>
      </patternFill>
    </fill>
  </fills>
  <borders count="7">
    <border>
      <left/>
      <right/>
      <top/>
      <bottom/>
      <diagonal/>
    </border>
    <border>
      <left style="thin">
        <color rgb="00E6D8C6"/>
      </left>
      <right style="thin">
        <color rgb="00E6D8C6"/>
      </right>
      <top style="thin">
        <color rgb="00E6D8C6"/>
      </top>
      <bottom style="thin">
        <color rgb="00E6D8C6"/>
      </bottom>
    </border>
    <border>
      <left style="thin">
        <color rgb="00155E57"/>
      </left>
      <right style="thin">
        <color rgb="00155E57"/>
      </right>
      <top style="thin">
        <color rgb="00155E57"/>
      </top>
      <bottom style="thin">
        <color rgb="00155E57"/>
      </bottom>
    </border>
    <border>
      <left/>
      <right/>
      <top style="thin">
        <color rgb="00E6D8C6"/>
      </top>
      <bottom/>
      <diagonal/>
    </border>
    <border>
      <left/>
      <right style="thin">
        <color rgb="00E6D8C6"/>
      </right>
      <top style="thin">
        <color rgb="00E6D8C6"/>
      </top>
      <bottom/>
      <diagonal/>
    </border>
    <border>
      <left/>
      <right/>
      <top style="thin">
        <color rgb="00E6D8C6"/>
      </top>
      <bottom style="thin">
        <color rgb="00E6D8C6"/>
      </bottom>
      <diagonal/>
    </border>
    <border>
      <left/>
      <right style="thin">
        <color rgb="00E6D8C6"/>
      </right>
      <top style="thin">
        <color rgb="00E6D8C6"/>
      </top>
      <bottom style="thin">
        <color rgb="00E6D8C6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2" applyAlignment="1" applyProtection="1" pivotButton="0" quotePrefix="0" xfId="0">
      <alignment horizontal="left" vertical="center" wrapText="1"/>
      <protection locked="0" hidden="0"/>
    </xf>
    <xf numFmtId="164" fontId="4" fillId="5" borderId="2" applyAlignment="1" applyProtection="1" pivotButton="0" quotePrefix="0" xfId="0">
      <alignment horizontal="left" vertical="center" wrapText="1"/>
      <protection locked="0" hidden="0"/>
    </xf>
    <xf numFmtId="164" fontId="4" fillId="6" borderId="1" applyAlignment="1" pivotButton="0" quotePrefix="0" xfId="0">
      <alignment horizontal="left" vertical="center" wrapText="1"/>
    </xf>
    <xf numFmtId="165" fontId="4" fillId="5" borderId="2" applyAlignment="1" applyProtection="1" pivotButton="0" quotePrefix="0" xfId="0">
      <alignment horizontal="left" vertical="center" wrapText="1"/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3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164" fontId="4" fillId="8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6" fontId="4" fillId="7" borderId="2" applyAlignment="1" applyProtection="1" pivotButton="0" quotePrefix="0" xfId="0">
      <alignment horizontal="left" vertical="center" wrapText="1"/>
      <protection locked="0" hidden="0"/>
    </xf>
    <xf numFmtId="0" fontId="4" fillId="7" borderId="2" applyAlignment="1" applyProtection="1" pivotButton="0" quotePrefix="0" xfId="0">
      <alignment horizontal="left" vertical="center" wrapText="1"/>
      <protection locked="0" hidden="0"/>
    </xf>
    <xf numFmtId="164" fontId="4" fillId="7" borderId="2" applyAlignment="1" applyProtection="1" pivotButton="0" quotePrefix="0" xfId="0">
      <alignment horizontal="left" vertical="center" wrapText="1"/>
      <protection locked="0" hidden="0"/>
    </xf>
    <xf numFmtId="166" fontId="4" fillId="8" borderId="2" applyAlignment="1" applyProtection="1" pivotButton="0" quotePrefix="0" xfId="0">
      <alignment horizontal="left" vertical="center" wrapText="1"/>
      <protection locked="0" hidden="0"/>
    </xf>
    <xf numFmtId="0" fontId="4" fillId="8" borderId="2" applyAlignment="1" applyProtection="1" pivotButton="0" quotePrefix="0" xfId="0">
      <alignment horizontal="left" vertical="center" wrapText="1"/>
      <protection locked="0" hidden="0"/>
    </xf>
    <xf numFmtId="164" fontId="4" fillId="8" borderId="2" applyAlignment="1" applyProtection="1" pivotButton="0" quotePrefix="0" xfId="0">
      <alignment horizontal="left" vertical="center" wrapText="1"/>
      <protection locked="0" hidden="0"/>
    </xf>
    <xf numFmtId="167" fontId="4" fillId="5" borderId="2" applyAlignment="1" applyProtection="1" pivotButton="0" quotePrefix="0" xfId="0">
      <alignment horizontal="left" vertical="center" wrapText="1"/>
      <protection locked="0" hidden="0"/>
    </xf>
    <xf numFmtId="9" fontId="4" fillId="5" borderId="2" applyAlignment="1" applyProtection="1" pivotButton="0" quotePrefix="0" xfId="0">
      <alignment horizontal="left" vertical="center" wrapText="1"/>
      <protection locked="0" hidden="0"/>
    </xf>
    <xf numFmtId="1" fontId="4" fillId="6" borderId="1" applyAlignment="1" pivotButton="0" quotePrefix="0" xfId="0">
      <alignment horizontal="left" vertical="center" wrapText="1"/>
    </xf>
    <xf numFmtId="9" fontId="4" fillId="6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left" vertical="center" wrapText="1"/>
    </xf>
    <xf numFmtId="9" fontId="6" fillId="6" borderId="1" applyAlignment="1" pivotButton="0" quotePrefix="0" xfId="0">
      <alignment horizontal="left" vertical="center" wrapText="1"/>
    </xf>
    <xf numFmtId="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C4B8"/>
        </patternFill>
      </fill>
    </dxf>
    <dxf>
      <fill>
        <patternFill patternType="solid">
          <fgColor rgb="00C8E6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Spending by category</a:t>
            </a:r>
          </a:p>
        </rich>
      </tx>
      <overlay val="0"/>
    </title>
    <plotArea>
      <doughnutChart>
        <varyColors val="1"/>
        <ser>
          <idx val="0"/>
          <order val="0"/>
          <tx>
            <v>Spending</v>
          </tx>
          <spPr>
            <a:solidFill>
              <a:srgbClr val="155E57"/>
            </a:solidFill>
            <a:ln>
              <a:solidFill>
                <a:srgbClr val="155E57"/>
              </a:solidFill>
              <a:prstDash val="solid"/>
            </a:ln>
          </spPr>
          <dPt>
            <idx val="0"/>
            <spPr>
              <a:solidFill>
                <a:srgbClr val="155E57"/>
              </a:solidFill>
              <a:ln>
                <a:prstDash val="solid"/>
              </a:ln>
            </spPr>
          </dPt>
          <dPt>
            <idx val="1"/>
            <spPr>
              <a:solidFill>
                <a:srgbClr val="C24E1D"/>
              </a:solidFill>
              <a:ln>
                <a:prstDash val="solid"/>
              </a:ln>
            </spPr>
          </dPt>
          <dPt>
            <idx val="2"/>
            <spPr>
              <a:solidFill>
                <a:srgbClr val="3D8B80"/>
              </a:solidFill>
              <a:ln>
                <a:prstDash val="solid"/>
              </a:ln>
            </spPr>
          </dPt>
          <dPt>
            <idx val="3"/>
            <spPr>
              <a:solidFill>
                <a:srgbClr val="D9784A"/>
              </a:solidFill>
              <a:ln>
                <a:prstDash val="solid"/>
              </a:ln>
            </spPr>
          </dPt>
          <dPt>
            <idx val="4"/>
            <spPr>
              <a:solidFill>
                <a:srgbClr val="0E3F3B"/>
              </a:solidFill>
              <a:ln>
                <a:prstDash val="solid"/>
              </a:ln>
            </spPr>
          </dPt>
          <dPt>
            <idx val="5"/>
            <spPr>
              <a:solidFill>
                <a:srgbClr val="A34720"/>
              </a:solidFill>
              <a:ln>
                <a:prstDash val="solid"/>
              </a:ln>
            </spPr>
          </dPt>
          <dPt>
            <idx val="6"/>
            <spPr>
              <a:solidFill>
                <a:srgbClr val="6BA39A"/>
              </a:solidFill>
              <a:ln>
                <a:prstDash val="solid"/>
              </a:ln>
            </spPr>
          </dPt>
          <dPt>
            <idx val="7"/>
            <spPr>
              <a:solidFill>
                <a:srgbClr val="E0A078"/>
              </a:solidFill>
              <a:ln>
                <a:prstDash val="solid"/>
              </a:ln>
            </spPr>
          </dPt>
          <dPt>
            <idx val="8"/>
            <spPr>
              <a:solidFill>
                <a:srgbClr val="1F4E4A"/>
              </a:solidFill>
              <a:ln>
                <a:prstDash val="solid"/>
              </a:ln>
            </spPr>
          </dPt>
          <dPt>
            <idx val="9"/>
            <spPr>
              <a:solidFill>
                <a:srgbClr val="C24E1D"/>
              </a:solidFill>
              <a:ln>
                <a:prstDash val="solid"/>
              </a:ln>
            </spPr>
          </dPt>
          <dPt>
            <idx val="10"/>
            <spPr>
              <a:solidFill>
                <a:srgbClr val="88B8B0"/>
              </a:solidFill>
              <a:ln>
                <a:prstDash val="solid"/>
              </a:ln>
            </spPr>
          </dPt>
          <dLbls>
            <delete val="1"/>
            <showLegendKey val="0"/>
            <showVal val="0"/>
            <showCatName val="0"/>
            <showSerName val="0"/>
            <showPercent val="0"/>
            <showBubbleSize val="0"/>
            <showLeaderLines val="0"/>
          </dLbls>
          <cat>
            <numRef>
              <f>'Dashboard'!$U$4:$U$14</f>
            </numRef>
          </cat>
          <val>
            <numRef>
              <f>'Dashboard'!$V$4:$V$14</f>
            </numRef>
          </val>
        </ser>
        <dLbls>
          <delete val="1"/>
          <showLegendKey val="0"/>
          <showVal val="0"/>
          <showCatName val="0"/>
          <showSerName val="0"/>
          <showPercent val="0"/>
          <showBubbleSize val="0"/>
          <showLeaderLines val="0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Monthly spend trend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'Dashboard'!X3</f>
            </strRef>
          </tx>
          <spPr>
            <a:solidFill>
              <a:srgbClr val="155E57"/>
            </a:solidFill>
            <a:ln>
              <a:solidFill>
                <a:srgbClr val="155E57"/>
              </a:solidFill>
              <a:prstDash val="solid"/>
            </a:ln>
          </spPr>
          <marker>
            <symbol val="circle"/>
            <size val="7"/>
            <spPr>
              <a:solidFill>
                <a:srgbClr val="C24E1D"/>
              </a:solidFill>
              <a:ln>
                <a:prstDash val="solid"/>
              </a:ln>
            </spPr>
          </marker>
          <dLbls>
            <delete val="1"/>
            <showLegendKey val="0"/>
            <showVal val="0"/>
            <showCatName val="0"/>
            <showSerName val="0"/>
            <showPercent val="0"/>
            <showBubbleSize val="0"/>
            <showLeaderLines val="0"/>
          </dLbls>
          <cat>
            <numRef>
              <f>'Dashboard'!$W$4:$W$15</f>
            </numRef>
          </cat>
          <val>
            <numRef>
              <f>'Dashboard'!$X$4:$X$15</f>
            </numRef>
          </val>
          <smooth val="0"/>
        </ser>
        <dLbls>
          <delete val="1"/>
          <showLegendKey val="0"/>
          <showVal val="0"/>
          <showCatName val="0"/>
          <showSerName val="0"/>
          <showPercent val="0"/>
          <showBubbleSize val="0"/>
          <showLeaderLines val="0"/>
        </dLbls>
        <smooth val="0"/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txPr>
          <a:bodyPr rot="-2700000"/>
          <a:p>
            <a:pPr>
              <a:defRPr sz="800"/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NZD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Savings progress towards deposit goal</a:t>
            </a:r>
          </a:p>
        </rich>
      </tx>
      <overlay val="0"/>
    </title>
    <plotArea>
      <barChart>
        <barDir val="bar"/>
        <grouping val="stacked"/>
        <ser>
          <idx val="0"/>
          <order val="0"/>
          <tx>
            <strRef>
              <f>'Dashboard'!AA3</f>
            </strRef>
          </tx>
          <spPr>
            <a:solidFill>
              <a:srgbClr val="155E57"/>
            </a:solidFill>
            <a:ln>
              <a:solidFill>
                <a:srgbClr val="155E57"/>
              </a:solidFill>
              <a:prstDash val="solid"/>
            </a:ln>
          </spPr>
          <dLbls>
            <delete val="1"/>
            <showLegendKey val="0"/>
            <showVal val="0"/>
            <showCatName val="0"/>
            <showSerName val="0"/>
            <showPercent val="0"/>
            <showBubbleSize val="0"/>
            <showLeaderLines val="0"/>
          </dLbls>
          <cat>
            <numRef>
              <f>'Dashboard'!$Z$4</f>
            </numRef>
          </cat>
          <val>
            <numRef>
              <f>'Dashboard'!$AA$4</f>
            </numRef>
          </val>
        </ser>
        <ser>
          <idx val="1"/>
          <order val="1"/>
          <tx>
            <strRef>
              <f>'Dashboard'!AB3</f>
            </strRef>
          </tx>
          <spPr>
            <a:solidFill>
              <a:srgbClr val="C24E1D"/>
            </a:solidFill>
            <a:ln>
              <a:solidFill>
                <a:srgbClr val="C24E1D"/>
              </a:solidFill>
              <a:prstDash val="solid"/>
            </a:ln>
          </spPr>
          <dLbls>
            <delete val="1"/>
            <showLegendKey val="0"/>
            <showVal val="0"/>
            <showCatName val="0"/>
            <showSerName val="0"/>
            <showPercent val="0"/>
            <showBubbleSize val="0"/>
            <showLeaderLines val="0"/>
          </dLbls>
          <cat>
            <numRef>
              <f>'Dashboard'!$Z$4</f>
            </numRef>
          </cat>
          <val>
            <numRef>
              <f>'Dashboard'!$AB$4</f>
            </numRef>
          </val>
        </ser>
        <dLbls>
          <delete val="1"/>
          <showLegendKey val="0"/>
          <showVal val="0"/>
          <showCatName val="0"/>
          <showSerName val="0"/>
          <showPercent val="0"/>
          <showBubbleSize val="0"/>
          <showLeaderLines val="0"/>
        </dLbls>
        <gapWidth val="150"/>
        <axId val="10"/>
        <axId val="100"/>
      </barChart>
      <catAx>
        <axId val="10"/>
        <scaling>
          <orientation val="minMax"/>
        </scaling>
        <axPos val="l"/>
        <numFmt formatCode="&quot;$&quot;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Budget vs actual by category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'Dashboard'!S3</f>
            </strRef>
          </tx>
          <spPr>
            <a:solidFill>
              <a:srgbClr val="C24E1D"/>
            </a:solidFill>
            <a:ln>
              <a:solidFill>
                <a:srgbClr val="C24E1D"/>
              </a:solidFill>
              <a:prstDash val="solid"/>
            </a:ln>
          </spPr>
          <dLbls>
            <delete val="1"/>
            <showLegendKey val="0"/>
            <showVal val="0"/>
            <showCatName val="0"/>
            <showSerName val="0"/>
            <showPercent val="0"/>
            <showBubbleSize val="0"/>
            <showLeaderLines val="0"/>
          </dLbls>
          <cat>
            <numRef>
              <f>'Dashboard'!$R$4:$R$18</f>
            </numRef>
          </cat>
          <val>
            <numRef>
              <f>'Dashboard'!$S$4:$S$18</f>
            </numRef>
          </val>
        </ser>
        <ser>
          <idx val="1"/>
          <order val="1"/>
          <tx>
            <strRef>
              <f>'Dashboard'!T3</f>
            </strRef>
          </tx>
          <spPr>
            <a:solidFill>
              <a:srgbClr val="155E57"/>
            </a:solidFill>
            <a:ln>
              <a:solidFill>
                <a:srgbClr val="155E57"/>
              </a:solidFill>
              <a:prstDash val="solid"/>
            </a:ln>
          </spPr>
          <dLbls>
            <delete val="1"/>
            <showLegendKey val="0"/>
            <showVal val="0"/>
            <showCatName val="0"/>
            <showSerName val="0"/>
            <showPercent val="0"/>
            <showBubbleSize val="0"/>
            <showLeaderLines val="0"/>
          </dLbls>
          <cat>
            <numRef>
              <f>'Dashboard'!$R$4:$R$18</f>
            </numRef>
          </cat>
          <val>
            <numRef>
              <f>'Dashboard'!$T$4:$T$18</f>
            </numRef>
          </val>
        </ser>
        <dLbls>
          <delete val="1"/>
          <showLegendKey val="0"/>
          <showVal val="0"/>
          <showCatName val="0"/>
          <showSerName val="0"/>
          <showPercent val="0"/>
          <showBubbleSize val="0"/>
          <showLeaderLines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rot="-2700000"/>
          <a:p>
            <a:pPr>
              <a:defRPr sz="800"/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NZD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 editAs="twoCell">
    <from>
      <col>0</col>
      <colOff>0</colOff>
      <row>10</row>
      <rowOff>0</rowOff>
    </from>
    <to>
      <col>6</col>
      <colOff>0</colOff>
      <row>24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 editAs="twoCell">
    <from>
      <col>6</col>
      <colOff>0</colOff>
      <row>10</row>
      <rowOff>0</rowOff>
    </from>
    <to>
      <col>12</col>
      <colOff>0</colOff>
      <row>24</row>
      <rowOff>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 editAs="twoCell">
    <from>
      <col>6</col>
      <colOff>0</colOff>
      <row>3</row>
      <rowOff>0</rowOff>
    </from>
    <to>
      <col>12</col>
      <colOff>0</colOff>
      <row>8</row>
      <rowOff>0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  <twoCellAnchor editAs="twoCell">
    <from>
      <col>0</col>
      <colOff>0</colOff>
      <row>25</row>
      <rowOff>0</rowOff>
    </from>
    <to>
      <col>12</col>
      <colOff>0</colOff>
      <row>41</row>
      <rowOff>0</rowOff>
    </to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55E57"/>
    <outlinePr summaryBelow="1" summaryRight="1"/>
    <pageSetUpPr fitToPage="1"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88" customWidth="1" min="2" max="2"/>
  </cols>
  <sheetData>
    <row r="1" ht="28" customHeight="1">
      <c r="A1" s="1" t="inlineStr">
        <is>
          <t>HomeBuyer.nz household budget</t>
        </is>
      </c>
    </row>
    <row r="2" ht="32" customHeight="1">
      <c r="A2" s="2" t="inlineStr">
        <is>
          <t>A free workbook for a Kiwi household. General information only.</t>
        </is>
      </c>
    </row>
    <row r="3" ht="10" customHeight="1"/>
    <row r="4" ht="48" customHeight="1">
      <c r="A4" s="3" t="inlineStr">
        <is>
          <t>How to use it</t>
        </is>
      </c>
      <c r="B4" s="4" t="inlineStr">
        <is>
          <t>Start on Income, then set a Monthly Budget. Log spending on Spending Tracker. Watch the Dashboard.</t>
        </is>
      </c>
    </row>
    <row r="5" ht="48" customHeight="1">
      <c r="A5" s="3" t="inlineStr">
        <is>
          <t>Your numbers</t>
        </is>
      </c>
      <c r="B5" s="4" t="inlineStr">
        <is>
          <t>Type your own numbers into the highlighted boxes. The formulas stay locked in Excel and LibreOffice.</t>
        </is>
      </c>
    </row>
    <row r="6" ht="48" customHeight="1">
      <c r="A6" s="3" t="inlineStr">
        <is>
          <t>Example data</t>
        </is>
      </c>
      <c r="B6" s="4" t="inlineStr">
        <is>
          <t>Rows and names that start with Example: are sample data. Delete those spending rows, then type your own.</t>
        </is>
      </c>
    </row>
    <row r="7" ht="48" customHeight="1">
      <c r="A7" s="3" t="inlineStr">
        <is>
          <t>KiwiSaver</t>
        </is>
      </c>
      <c r="B7" s="4" t="inlineStr">
        <is>
          <t>Income uses a 3.5% KiwiSaver deduction, the current default. That default rises to 4% in April 2028. Change the rate cell if you need to.</t>
        </is>
      </c>
    </row>
    <row r="8" ht="48" customHeight="1">
      <c r="A8" s="3" t="inlineStr">
        <is>
          <t>PAYE</t>
        </is>
      </c>
      <c r="B8" s="4" t="inlineStr">
        <is>
          <t>This sheet takes KiwiSaver off gross pay. PAYE, ACC, and student loan are left out.</t>
        </is>
      </c>
    </row>
    <row r="9" ht="48" customHeight="1">
      <c r="A9" s="3" t="inlineStr">
        <is>
          <t>Google Sheets</t>
        </is>
      </c>
      <c r="B9" s="4" t="inlineStr">
        <is>
          <t>File &gt; Import usually keeps formulas, dropdowns, and colours. Sheet protection often drops, so formula cells can be edited after import. Some chart styling can change, and a doughnut can land as a pie. Freeze panes usually keep working.</t>
        </is>
      </c>
    </row>
    <row r="10" ht="48" customHeight="1">
      <c r="A10" s="3" t="inlineStr">
        <is>
          <t>Excel and LibreOffice</t>
        </is>
      </c>
      <c r="B10" s="4" t="inlineStr">
        <is>
          <t>Open the .xlsx as it is. There are no macros. Charts update when you change the highlighted boxes.</t>
        </is>
      </c>
    </row>
    <row r="11" ht="48" customHeight="1">
      <c r="A11" s="3" t="inlineStr">
        <is>
          <t>Privacy</t>
        </is>
      </c>
      <c r="B11" s="4" t="inlineStr">
        <is>
          <t>Nothing is uploaded. The file lives on your device.</t>
        </is>
      </c>
    </row>
    <row r="12" ht="48" customHeight="1">
      <c r="A12" s="3" t="inlineStr">
        <is>
          <t>Advice</t>
        </is>
      </c>
      <c r="B12" s="4" t="inlineStr">
        <is>
          <t>This is general information only, estimates only, and not financial advice. Returns and prices are not guaranteed.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2:B2"/>
    <mergeCell ref="A1:B1"/>
  </mergeCells>
  <pageMargins left="0.45" right="0.45" top="0.5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155E57"/>
    <outlinePr summaryBelow="1" summaryRight="1"/>
    <pageSetUpPr fitToPage="1"/>
  </sheetPr>
  <dimension ref="A1:C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</cols>
  <sheetData>
    <row r="1" ht="28" customHeight="1">
      <c r="A1" s="1" t="inlineStr">
        <is>
          <t>Income</t>
        </is>
      </c>
    </row>
    <row r="2" ht="32" customHeight="1">
      <c r="A2" s="2" t="inlineStr">
        <is>
          <t>Pick a pay frequency. Gross pay converts to a monthly figure, then KiwiSaver comes off.</t>
        </is>
      </c>
    </row>
    <row r="4">
      <c r="A4" s="5" t="inlineStr"/>
      <c r="B4" s="5" t="inlineStr">
        <is>
          <t>Earner 1</t>
        </is>
      </c>
      <c r="C4" s="5" t="inlineStr">
        <is>
          <t>Earner 2</t>
        </is>
      </c>
    </row>
    <row r="5">
      <c r="A5" s="3" t="inlineStr">
        <is>
          <t>Name</t>
        </is>
      </c>
      <c r="B5" s="6" t="inlineStr">
        <is>
          <t>Example: Alex</t>
        </is>
      </c>
      <c r="C5" s="6" t="inlineStr">
        <is>
          <t>Example: Sam</t>
        </is>
      </c>
    </row>
    <row r="6">
      <c r="A6" s="3" t="inlineStr">
        <is>
          <t>Pay frequency</t>
        </is>
      </c>
      <c r="B6" s="6" t="inlineStr">
        <is>
          <t>Monthly</t>
        </is>
      </c>
      <c r="C6" s="6" t="inlineStr">
        <is>
          <t>Fortnightly</t>
        </is>
      </c>
    </row>
    <row r="7">
      <c r="A7" s="3" t="inlineStr">
        <is>
          <t>Gross pay for that period</t>
        </is>
      </c>
      <c r="B7" s="7" t="n">
        <v>7200</v>
      </c>
      <c r="C7" s="7" t="n">
        <v>2800</v>
      </c>
    </row>
    <row r="8">
      <c r="A8" s="3" t="inlineStr">
        <is>
          <t>Monthly gross</t>
        </is>
      </c>
      <c r="B8" s="8">
        <f>IF(B6="Weekly",B7*52/12,IF(B6="Fortnightly",B7*26/12,IF(B6="Monthly",B7,0)))</f>
        <v/>
      </c>
      <c r="C8" s="8">
        <f>IF(C6="Weekly",C7*52/12,IF(C6="Fortnightly",C7*26/12,IF(C6="Monthly",C7,0)))</f>
        <v/>
      </c>
    </row>
    <row r="9">
      <c r="A9" s="3" t="inlineStr">
        <is>
          <t>KiwiSaver rate</t>
        </is>
      </c>
      <c r="B9" s="9" t="n">
        <v>0.035</v>
      </c>
      <c r="C9" s="9" t="n">
        <v>0.035</v>
      </c>
    </row>
    <row r="10">
      <c r="A10" s="3" t="inlineStr">
        <is>
          <t>KiwiSaver deduction</t>
        </is>
      </c>
      <c r="B10" s="8">
        <f>B8*B9</f>
        <v/>
      </c>
      <c r="C10" s="8">
        <f>C8*C9</f>
        <v/>
      </c>
    </row>
    <row r="11">
      <c r="A11" s="3" t="inlineStr">
        <is>
          <t>Monthly after KiwiSaver</t>
        </is>
      </c>
      <c r="B11" s="8">
        <f>B8-B10</f>
        <v/>
      </c>
      <c r="C11" s="8">
        <f>C8-C10</f>
        <v/>
      </c>
    </row>
    <row r="13">
      <c r="A13" s="3" t="inlineStr">
        <is>
          <t>Household monthly after KiwiSaver</t>
        </is>
      </c>
      <c r="B13" s="8">
        <f>B11+C11</f>
        <v/>
      </c>
    </row>
    <row r="14" ht="56" customHeight="1">
      <c r="B14" s="2" t="inlineStr">
        <is>
          <t>The default employee KiwiSaver rate is 3.5% today. It rises to 4% in April 2028. This sheet applies the rate to gross pay. At work the deduction comes out of after-tax pay. Leave Earner 2 blank if you budget on your own.</t>
        </is>
      </c>
    </row>
    <row r="15"/>
    <row r="16"/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3">
    <mergeCell ref="A1:C1"/>
    <mergeCell ref="B14:C16"/>
    <mergeCell ref="A2:C2"/>
  </mergeCells>
  <dataValidations count="1">
    <dataValidation sqref="B6:C6" showDropDown="0" showInputMessage="0" showErrorMessage="0" allowBlank="1" errorTitle="Pay frequency" error="Pick Weekly, Fortnightly, or Monthly." type="list">
      <formula1>=Lists!$B$2:$B$4</formula1>
    </dataValidation>
  </dataValidations>
  <pageMargins left="0.45" right="0.45" top="0.5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55E57"/>
    <outlinePr summaryBelow="1" summaryRight="1"/>
    <pageSetUpPr fitToPage="1"/>
  </sheetPr>
  <dimension ref="A1:E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4" customWidth="1" min="5" max="5"/>
  </cols>
  <sheetData>
    <row r="1" ht="28" customHeight="1">
      <c r="A1" s="1" t="inlineStr">
        <is>
          <t>Monthly budget</t>
        </is>
      </c>
    </row>
    <row r="2" ht="32" customHeight="1">
      <c r="A2" s="2" t="inlineStr">
        <is>
          <t>Type a monthly amount for each category. Actuals come from Spending Tracker.</t>
        </is>
      </c>
    </row>
    <row r="4">
      <c r="A4" s="3" t="inlineStr">
        <is>
          <t>Month to review</t>
        </is>
      </c>
      <c r="B4" s="6" t="inlineStr">
        <is>
          <t>2026-10</t>
        </is>
      </c>
      <c r="C4" s="2" t="inlineStr">
        <is>
          <t>Spending Tracker totals for this month (yyyy-mm).</t>
        </is>
      </c>
      <c r="D4" s="10" t="n"/>
      <c r="E4" s="11" t="n"/>
    </row>
    <row r="5">
      <c r="A5" s="5" t="inlineStr">
        <is>
          <t>Category</t>
        </is>
      </c>
      <c r="B5" s="5" t="inlineStr">
        <is>
          <t>Budget</t>
        </is>
      </c>
      <c r="C5" s="5" t="inlineStr">
        <is>
          <t>Actual</t>
        </is>
      </c>
      <c r="D5" s="5" t="inlineStr">
        <is>
          <t>Left</t>
        </is>
      </c>
      <c r="E5" s="5" t="inlineStr">
        <is>
          <t>Status</t>
        </is>
      </c>
    </row>
    <row r="6">
      <c r="A6" s="12" t="inlineStr">
        <is>
          <t>Rent or mortgage</t>
        </is>
      </c>
      <c r="B6" s="7" t="n">
        <v>2200</v>
      </c>
      <c r="C6" s="13">
        <f>SUMIFS('Spending Tracker'!$D$6:$D$205,'Spending Tracker'!$C$6:$C$205,A6,'Spending Tracker'!$E$6:$E$205,$B$4)</f>
        <v/>
      </c>
      <c r="D6" s="13">
        <f>B6-C6</f>
        <v/>
      </c>
      <c r="E6" s="14">
        <f>IF(C6="","",IF(C6&gt;B6,"Over","On track"))</f>
        <v/>
      </c>
    </row>
    <row r="7">
      <c r="A7" s="15" t="inlineStr">
        <is>
          <t>Rates</t>
        </is>
      </c>
      <c r="B7" s="7" t="n">
        <v>350</v>
      </c>
      <c r="C7" s="16">
        <f>SUMIFS('Spending Tracker'!$D$6:$D$205,'Spending Tracker'!$C$6:$C$205,A7,'Spending Tracker'!$E$6:$E$205,$B$4)</f>
        <v/>
      </c>
      <c r="D7" s="16">
        <f>B7-C7</f>
        <v/>
      </c>
      <c r="E7" s="17">
        <f>IF(C7="","",IF(C7&gt;B7,"Over","On track"))</f>
        <v/>
      </c>
    </row>
    <row r="8">
      <c r="A8" s="12" t="inlineStr">
        <is>
          <t>Insurance</t>
        </is>
      </c>
      <c r="B8" s="7" t="n">
        <v>180</v>
      </c>
      <c r="C8" s="13">
        <f>SUMIFS('Spending Tracker'!$D$6:$D$205,'Spending Tracker'!$C$6:$C$205,A8,'Spending Tracker'!$E$6:$E$205,$B$4)</f>
        <v/>
      </c>
      <c r="D8" s="13">
        <f>B8-C8</f>
        <v/>
      </c>
      <c r="E8" s="14">
        <f>IF(C8="","",IF(C8&gt;B8,"Over","On track"))</f>
        <v/>
      </c>
    </row>
    <row r="9">
      <c r="A9" s="15" t="inlineStr">
        <is>
          <t>Power</t>
        </is>
      </c>
      <c r="B9" s="7" t="n">
        <v>180</v>
      </c>
      <c r="C9" s="16">
        <f>SUMIFS('Spending Tracker'!$D$6:$D$205,'Spending Tracker'!$C$6:$C$205,A9,'Spending Tracker'!$E$6:$E$205,$B$4)</f>
        <v/>
      </c>
      <c r="D9" s="16">
        <f>B9-C9</f>
        <v/>
      </c>
      <c r="E9" s="17">
        <f>IF(C9="","",IF(C9&gt;B9,"Over","On track"))</f>
        <v/>
      </c>
    </row>
    <row r="10">
      <c r="A10" s="12" t="inlineStr">
        <is>
          <t>Internet</t>
        </is>
      </c>
      <c r="B10" s="7" t="n">
        <v>85</v>
      </c>
      <c r="C10" s="13">
        <f>SUMIFS('Spending Tracker'!$D$6:$D$205,'Spending Tracker'!$C$6:$C$205,A10,'Spending Tracker'!$E$6:$E$205,$B$4)</f>
        <v/>
      </c>
      <c r="D10" s="13">
        <f>B10-C10</f>
        <v/>
      </c>
      <c r="E10" s="14">
        <f>IF(C10="","",IF(C10&gt;B10,"Over","On track"))</f>
        <v/>
      </c>
    </row>
    <row r="11">
      <c r="A11" s="15" t="inlineStr">
        <is>
          <t>Groceries</t>
        </is>
      </c>
      <c r="B11" s="7" t="n">
        <v>900</v>
      </c>
      <c r="C11" s="16">
        <f>SUMIFS('Spending Tracker'!$D$6:$D$205,'Spending Tracker'!$C$6:$C$205,A11,'Spending Tracker'!$E$6:$E$205,$B$4)</f>
        <v/>
      </c>
      <c r="D11" s="16">
        <f>B11-C11</f>
        <v/>
      </c>
      <c r="E11" s="17">
        <f>IF(C11="","",IF(C11&gt;B11,"Over","On track"))</f>
        <v/>
      </c>
    </row>
    <row r="12">
      <c r="A12" s="12" t="inlineStr">
        <is>
          <t>Petrol</t>
        </is>
      </c>
      <c r="B12" s="7" t="n">
        <v>220</v>
      </c>
      <c r="C12" s="13">
        <f>SUMIFS('Spending Tracker'!$D$6:$D$205,'Spending Tracker'!$C$6:$C$205,A12,'Spending Tracker'!$E$6:$E$205,$B$4)</f>
        <v/>
      </c>
      <c r="D12" s="13">
        <f>B12-C12</f>
        <v/>
      </c>
      <c r="E12" s="14">
        <f>IF(C12="","",IF(C12&gt;B12,"Over","On track"))</f>
        <v/>
      </c>
    </row>
    <row r="13">
      <c r="A13" s="15" t="inlineStr">
        <is>
          <t>Transport</t>
        </is>
      </c>
      <c r="B13" s="7" t="n">
        <v>80</v>
      </c>
      <c r="C13" s="16">
        <f>SUMIFS('Spending Tracker'!$D$6:$D$205,'Spending Tracker'!$C$6:$C$205,A13,'Spending Tracker'!$E$6:$E$205,$B$4)</f>
        <v/>
      </c>
      <c r="D13" s="16">
        <f>B13-C13</f>
        <v/>
      </c>
      <c r="E13" s="17">
        <f>IF(C13="","",IF(C13&gt;B13,"Over","On track"))</f>
        <v/>
      </c>
    </row>
    <row r="14">
      <c r="A14" s="12" t="inlineStr">
        <is>
          <t>Kids</t>
        </is>
      </c>
      <c r="B14" s="7" t="n">
        <v>0</v>
      </c>
      <c r="C14" s="13">
        <f>SUMIFS('Spending Tracker'!$D$6:$D$205,'Spending Tracker'!$C$6:$C$205,A14,'Spending Tracker'!$E$6:$E$205,$B$4)</f>
        <v/>
      </c>
      <c r="D14" s="13">
        <f>B14-C14</f>
        <v/>
      </c>
      <c r="E14" s="14">
        <f>IF(C14="","",IF(C14&gt;B14,"Over","On track"))</f>
        <v/>
      </c>
    </row>
    <row r="15">
      <c r="A15" s="15" t="inlineStr">
        <is>
          <t>Pets</t>
        </is>
      </c>
      <c r="B15" s="7" t="n">
        <v>60</v>
      </c>
      <c r="C15" s="16">
        <f>SUMIFS('Spending Tracker'!$D$6:$D$205,'Spending Tracker'!$C$6:$C$205,A15,'Spending Tracker'!$E$6:$E$205,$B$4)</f>
        <v/>
      </c>
      <c r="D15" s="16">
        <f>B15-C15</f>
        <v/>
      </c>
      <c r="E15" s="17">
        <f>IF(C15="","",IF(C15&gt;B15,"Over","On track"))</f>
        <v/>
      </c>
    </row>
    <row r="16">
      <c r="A16" s="12" t="inlineStr">
        <is>
          <t>Subscriptions</t>
        </is>
      </c>
      <c r="B16" s="7" t="n">
        <v>55</v>
      </c>
      <c r="C16" s="13">
        <f>SUMIFS('Spending Tracker'!$D$6:$D$205,'Spending Tracker'!$C$6:$C$205,A16,'Spending Tracker'!$E$6:$E$205,$B$4)</f>
        <v/>
      </c>
      <c r="D16" s="13">
        <f>B16-C16</f>
        <v/>
      </c>
      <c r="E16" s="14">
        <f>IF(C16="","",IF(C16&gt;B16,"Over","On track"))</f>
        <v/>
      </c>
    </row>
    <row r="17">
      <c r="A17" s="15" t="inlineStr">
        <is>
          <t>Health</t>
        </is>
      </c>
      <c r="B17" s="7" t="n">
        <v>80</v>
      </c>
      <c r="C17" s="16">
        <f>SUMIFS('Spending Tracker'!$D$6:$D$205,'Spending Tracker'!$C$6:$C$205,A17,'Spending Tracker'!$E$6:$E$205,$B$4)</f>
        <v/>
      </c>
      <c r="D17" s="16">
        <f>B17-C17</f>
        <v/>
      </c>
      <c r="E17" s="17">
        <f>IF(C17="","",IF(C17&gt;B17,"Over","On track"))</f>
        <v/>
      </c>
    </row>
    <row r="18">
      <c r="A18" s="12" t="inlineStr">
        <is>
          <t>Giving</t>
        </is>
      </c>
      <c r="B18" s="7" t="n">
        <v>40</v>
      </c>
      <c r="C18" s="13">
        <f>SUMIFS('Spending Tracker'!$D$6:$D$205,'Spending Tracker'!$C$6:$C$205,A18,'Spending Tracker'!$E$6:$E$205,$B$4)</f>
        <v/>
      </c>
      <c r="D18" s="13">
        <f>B18-C18</f>
        <v/>
      </c>
      <c r="E18" s="14">
        <f>IF(C18="","",IF(C18&gt;B18,"Over","On track"))</f>
        <v/>
      </c>
    </row>
    <row r="19">
      <c r="A19" s="15" t="inlineStr">
        <is>
          <t>Fun</t>
        </is>
      </c>
      <c r="B19" s="7" t="n">
        <v>200</v>
      </c>
      <c r="C19" s="16">
        <f>SUMIFS('Spending Tracker'!$D$6:$D$205,'Spending Tracker'!$C$6:$C$205,A19,'Spending Tracker'!$E$6:$E$205,$B$4)</f>
        <v/>
      </c>
      <c r="D19" s="16">
        <f>B19-C19</f>
        <v/>
      </c>
      <c r="E19" s="17">
        <f>IF(C19="","",IF(C19&gt;B19,"Over","On track"))</f>
        <v/>
      </c>
    </row>
    <row r="20">
      <c r="A20" s="12" t="inlineStr">
        <is>
          <t>Savings</t>
        </is>
      </c>
      <c r="B20" s="7" t="n">
        <v>800</v>
      </c>
      <c r="C20" s="13">
        <f>SUMIFS('Spending Tracker'!$D$6:$D$205,'Spending Tracker'!$C$6:$C$205,A20,'Spending Tracker'!$E$6:$E$205,$B$4)</f>
        <v/>
      </c>
      <c r="D20" s="13">
        <f>B20-C20</f>
        <v/>
      </c>
      <c r="E20" s="14">
        <f>IF(C20="","",IF(C20&gt;B20,"Over","On track"))</f>
        <v/>
      </c>
    </row>
    <row r="21">
      <c r="A21" s="3" t="inlineStr">
        <is>
          <t>Total</t>
        </is>
      </c>
      <c r="B21" s="8">
        <f>SUM(B6:B20)</f>
        <v/>
      </c>
      <c r="C21" s="8">
        <f>SUM(C6:C20)</f>
        <v/>
      </c>
      <c r="D21" s="8">
        <f>B21-C21</f>
        <v/>
      </c>
      <c r="E21" s="18">
        <f>IF(C21&gt;B21,"Over","On track")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5:E21"/>
  <mergeCells count="3">
    <mergeCell ref="A2:E2"/>
    <mergeCell ref="C4:E4"/>
    <mergeCell ref="A1:E1"/>
  </mergeCells>
  <conditionalFormatting sqref="C6:C21">
    <cfRule type="expression" priority="1" dxfId="0">
      <formula>$C6&gt;$B6</formula>
    </cfRule>
    <cfRule type="expression" priority="2" dxfId="1">
      <formula>AND($C6&lt;=$B6,$C6&lt;&gt;"")</formula>
    </cfRule>
  </conditionalFormatting>
  <conditionalFormatting sqref="E6:E21">
    <cfRule type="expression" priority="3" dxfId="0">
      <formula>$E6="Over"</formula>
    </cfRule>
    <cfRule type="expression" priority="4" dxfId="1">
      <formula>$E6="On track"</formula>
    </cfRule>
  </conditionalFormatting>
  <pageMargins left="0.45" right="0.45" top="0.5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tabColor rgb="00C24E1D"/>
    <outlinePr summaryBelow="1" summaryRight="1"/>
    <pageSetUpPr fitToPage="1"/>
  </sheetPr>
  <dimension ref="A1:E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22" customWidth="1" min="3" max="3"/>
    <col width="14" customWidth="1" min="4" max="4"/>
    <col width="14" customWidth="1" min="5" max="5"/>
  </cols>
  <sheetData>
    <row r="1" ht="28" customHeight="1">
      <c r="A1" s="1" t="inlineStr">
        <is>
          <t>Spending tracker</t>
        </is>
      </c>
    </row>
    <row r="2" ht="32" customHeight="1">
      <c r="A2" s="2" t="inlineStr">
        <is>
          <t>Log each spend. Use the same category names as Monthly Budget so the totals roll up.</t>
        </is>
      </c>
    </row>
    <row r="5">
      <c r="A5" s="5" t="inlineStr">
        <is>
          <t>Date</t>
        </is>
      </c>
      <c r="B5" s="5" t="inlineStr">
        <is>
          <t>Description</t>
        </is>
      </c>
      <c r="C5" s="5" t="inlineStr">
        <is>
          <t>Category</t>
        </is>
      </c>
      <c r="D5" s="5" t="inlineStr">
        <is>
          <t>Amount</t>
        </is>
      </c>
      <c r="E5" s="5" t="inlineStr">
        <is>
          <t>Month</t>
        </is>
      </c>
    </row>
    <row r="6">
      <c r="A6" s="19" t="n">
        <v>46206</v>
      </c>
      <c r="B6" s="20" t="inlineStr">
        <is>
          <t>Example: Countdown shop</t>
        </is>
      </c>
      <c r="C6" s="20" t="inlineStr">
        <is>
          <t>Groceries</t>
        </is>
      </c>
      <c r="D6" s="21" t="n">
        <v>186.4</v>
      </c>
      <c r="E6" s="14">
        <f>IF(A6="","",TEXT(A6,"yyyy-mm"))</f>
        <v/>
      </c>
    </row>
    <row r="7">
      <c r="A7" s="22" t="n">
        <v>46217</v>
      </c>
      <c r="B7" s="23" t="inlineStr">
        <is>
          <t>Example: Power bill</t>
        </is>
      </c>
      <c r="C7" s="23" t="inlineStr">
        <is>
          <t>Power</t>
        </is>
      </c>
      <c r="D7" s="24" t="n">
        <v>164.2</v>
      </c>
      <c r="E7" s="17">
        <f>IF(A7="","",TEXT(A7,"yyyy-mm"))</f>
        <v/>
      </c>
    </row>
    <row r="8">
      <c r="A8" s="19" t="n">
        <v>46225</v>
      </c>
      <c r="B8" s="20" t="inlineStr">
        <is>
          <t>Example: Petrol</t>
        </is>
      </c>
      <c r="C8" s="20" t="inlineStr">
        <is>
          <t>Petrol</t>
        </is>
      </c>
      <c r="D8" s="21" t="n">
        <v>78.40000000000001</v>
      </c>
      <c r="E8" s="14">
        <f>IF(A8="","",TEXT(A8,"yyyy-mm"))</f>
        <v/>
      </c>
    </row>
    <row r="9">
      <c r="A9" s="22" t="n">
        <v>46242</v>
      </c>
      <c r="B9" s="23" t="inlineStr">
        <is>
          <t>Example: New World</t>
        </is>
      </c>
      <c r="C9" s="23" t="inlineStr">
        <is>
          <t>Groceries</t>
        </is>
      </c>
      <c r="D9" s="24" t="n">
        <v>172.15</v>
      </c>
      <c r="E9" s="17">
        <f>IF(A9="","",TEXT(A9,"yyyy-mm"))</f>
        <v/>
      </c>
    </row>
    <row r="10">
      <c r="A10" s="19" t="n">
        <v>46253</v>
      </c>
      <c r="B10" s="20" t="inlineStr">
        <is>
          <t>Example: Petrol</t>
        </is>
      </c>
      <c r="C10" s="20" t="inlineStr">
        <is>
          <t>Petrol</t>
        </is>
      </c>
      <c r="D10" s="21" t="n">
        <v>92.5</v>
      </c>
      <c r="E10" s="14">
        <f>IF(A10="","",TEXT(A10,"yyyy-mm"))</f>
        <v/>
      </c>
    </row>
    <row r="11">
      <c r="A11" s="22" t="n">
        <v>46262</v>
      </c>
      <c r="B11" s="23" t="inlineStr">
        <is>
          <t>Example: Dinner out</t>
        </is>
      </c>
      <c r="C11" s="23" t="inlineStr">
        <is>
          <t>Fun</t>
        </is>
      </c>
      <c r="D11" s="24" t="n">
        <v>74</v>
      </c>
      <c r="E11" s="17">
        <f>IF(A11="","",TEXT(A11,"yyyy-mm"))</f>
        <v/>
      </c>
    </row>
    <row r="12">
      <c r="A12" s="19" t="n">
        <v>46271</v>
      </c>
      <c r="B12" s="20" t="inlineStr">
        <is>
          <t>Example: Netflix and Spotify</t>
        </is>
      </c>
      <c r="C12" s="20" t="inlineStr">
        <is>
          <t>Subscriptions</t>
        </is>
      </c>
      <c r="D12" s="21" t="n">
        <v>34.98</v>
      </c>
      <c r="E12" s="14">
        <f>IF(A12="","",TEXT(A12,"yyyy-mm"))</f>
        <v/>
      </c>
    </row>
    <row r="13">
      <c r="A13" s="22" t="n">
        <v>46277</v>
      </c>
      <c r="B13" s="23" t="inlineStr">
        <is>
          <t>Example: Pak'nSave</t>
        </is>
      </c>
      <c r="C13" s="23" t="inlineStr">
        <is>
          <t>Groceries</t>
        </is>
      </c>
      <c r="D13" s="24" t="n">
        <v>201.8</v>
      </c>
      <c r="E13" s="17">
        <f>IF(A13="","",TEXT(A13,"yyyy-mm"))</f>
        <v/>
      </c>
    </row>
    <row r="14">
      <c r="A14" s="19" t="n">
        <v>46285</v>
      </c>
      <c r="B14" s="20" t="inlineStr">
        <is>
          <t>Example: GP visit</t>
        </is>
      </c>
      <c r="C14" s="20" t="inlineStr">
        <is>
          <t>Health</t>
        </is>
      </c>
      <c r="D14" s="21" t="n">
        <v>65</v>
      </c>
      <c r="E14" s="14">
        <f>IF(A14="","",TEXT(A14,"yyyy-mm"))</f>
        <v/>
      </c>
    </row>
    <row r="15">
      <c r="A15" s="22" t="n">
        <v>46296</v>
      </c>
      <c r="B15" s="23" t="inlineStr">
        <is>
          <t>Example: Rent</t>
        </is>
      </c>
      <c r="C15" s="23" t="inlineStr">
        <is>
          <t>Rent or mortgage</t>
        </is>
      </c>
      <c r="D15" s="24" t="n">
        <v>2200</v>
      </c>
      <c r="E15" s="17">
        <f>IF(A15="","",TEXT(A15,"yyyy-mm"))</f>
        <v/>
      </c>
    </row>
    <row r="16">
      <c r="A16" s="19" t="n">
        <v>46299</v>
      </c>
      <c r="B16" s="20" t="inlineStr">
        <is>
          <t>Example: Rates instalment</t>
        </is>
      </c>
      <c r="C16" s="20" t="inlineStr">
        <is>
          <t>Rates</t>
        </is>
      </c>
      <c r="D16" s="21" t="n">
        <v>350</v>
      </c>
      <c r="E16" s="14">
        <f>IF(A16="","",TEXT(A16,"yyyy-mm"))</f>
        <v/>
      </c>
    </row>
    <row r="17">
      <c r="A17" s="22" t="n">
        <v>46302</v>
      </c>
      <c r="B17" s="23" t="inlineStr">
        <is>
          <t>Example: Contents insurance</t>
        </is>
      </c>
      <c r="C17" s="23" t="inlineStr">
        <is>
          <t>Insurance</t>
        </is>
      </c>
      <c r="D17" s="24" t="n">
        <v>180</v>
      </c>
      <c r="E17" s="17">
        <f>IF(A17="","",TEXT(A17,"yyyy-mm"))</f>
        <v/>
      </c>
    </row>
    <row r="18">
      <c r="A18" s="19" t="n">
        <v>46304</v>
      </c>
      <c r="B18" s="20" t="inlineStr">
        <is>
          <t>Example: Groceries</t>
        </is>
      </c>
      <c r="C18" s="20" t="inlineStr">
        <is>
          <t>Groceries</t>
        </is>
      </c>
      <c r="D18" s="21" t="n">
        <v>194.6</v>
      </c>
      <c r="E18" s="14">
        <f>IF(A18="","",TEXT(A18,"yyyy-mm"))</f>
        <v/>
      </c>
    </row>
    <row r="19">
      <c r="A19" s="22" t="n">
        <v>46306</v>
      </c>
      <c r="B19" s="23" t="inlineStr">
        <is>
          <t>Example: Petrol</t>
        </is>
      </c>
      <c r="C19" s="23" t="inlineStr">
        <is>
          <t>Petrol</t>
        </is>
      </c>
      <c r="D19" s="24" t="n">
        <v>88.3</v>
      </c>
      <c r="E19" s="17">
        <f>IF(A19="","",TEXT(A19,"yyyy-mm"))</f>
        <v/>
      </c>
    </row>
    <row r="20">
      <c r="A20" s="19" t="n">
        <v>46307</v>
      </c>
      <c r="B20" s="20" t="inlineStr">
        <is>
          <t>Example: Fibre</t>
        </is>
      </c>
      <c r="C20" s="20" t="inlineStr">
        <is>
          <t>Internet</t>
        </is>
      </c>
      <c r="D20" s="21" t="n">
        <v>85</v>
      </c>
      <c r="E20" s="14">
        <f>IF(A20="","",TEXT(A20,"yyyy-mm"))</f>
        <v/>
      </c>
    </row>
    <row r="21">
      <c r="A21" s="22" t="n">
        <v>46310</v>
      </c>
      <c r="B21" s="23" t="inlineStr">
        <is>
          <t>Example: Bus and parking</t>
        </is>
      </c>
      <c r="C21" s="23" t="inlineStr">
        <is>
          <t>Transport</t>
        </is>
      </c>
      <c r="D21" s="24" t="n">
        <v>42</v>
      </c>
      <c r="E21" s="17">
        <f>IF(A21="","",TEXT(A21,"yyyy-mm"))</f>
        <v/>
      </c>
    </row>
    <row r="22">
      <c r="A22" s="19" t="n">
        <v>46311</v>
      </c>
      <c r="B22" s="20" t="inlineStr">
        <is>
          <t>Example: Cat food</t>
        </is>
      </c>
      <c r="C22" s="20" t="inlineStr">
        <is>
          <t>Pets</t>
        </is>
      </c>
      <c r="D22" s="21" t="n">
        <v>48</v>
      </c>
      <c r="E22" s="14">
        <f>IF(A22="","",TEXT(A22,"yyyy-mm"))</f>
        <v/>
      </c>
    </row>
    <row r="23">
      <c r="A23" s="22" t="n">
        <v>46313</v>
      </c>
      <c r="B23" s="23" t="inlineStr">
        <is>
          <t>Example: Dinner out</t>
        </is>
      </c>
      <c r="C23" s="23" t="inlineStr">
        <is>
          <t>Fun</t>
        </is>
      </c>
      <c r="D23" s="24" t="n">
        <v>96</v>
      </c>
      <c r="E23" s="17">
        <f>IF(A23="","",TEXT(A23,"yyyy-mm"))</f>
        <v/>
      </c>
    </row>
    <row r="24">
      <c r="A24" s="19" t="n">
        <v>46314</v>
      </c>
      <c r="B24" s="20" t="inlineStr">
        <is>
          <t>Example: Concert tickets</t>
        </is>
      </c>
      <c r="C24" s="20" t="inlineStr">
        <is>
          <t>Fun</t>
        </is>
      </c>
      <c r="D24" s="21" t="n">
        <v>150</v>
      </c>
      <c r="E24" s="14">
        <f>IF(A24="","",TEXT(A24,"yyyy-mm"))</f>
        <v/>
      </c>
    </row>
    <row r="25">
      <c r="A25" s="22" t="n">
        <v>46315</v>
      </c>
      <c r="B25" s="23" t="inlineStr">
        <is>
          <t>Example: Deposit transfer</t>
        </is>
      </c>
      <c r="C25" s="23" t="inlineStr">
        <is>
          <t>Savings</t>
        </is>
      </c>
      <c r="D25" s="24" t="n">
        <v>800</v>
      </c>
      <c r="E25" s="17">
        <f>IF(A25="","",TEXT(A25,"yyyy-mm"))</f>
        <v/>
      </c>
    </row>
    <row r="26">
      <c r="A26" s="19" t="n">
        <v>46315</v>
      </c>
      <c r="B26" s="20" t="inlineStr">
        <is>
          <t>Example: Koha</t>
        </is>
      </c>
      <c r="C26" s="20" t="inlineStr">
        <is>
          <t>Giving</t>
        </is>
      </c>
      <c r="D26" s="21" t="n">
        <v>20</v>
      </c>
      <c r="E26" s="14">
        <f>IF(A26="","",TEXT(A26,"yyyy-mm"))</f>
        <v/>
      </c>
    </row>
    <row r="27">
      <c r="A27" s="22" t="n"/>
      <c r="B27" s="23" t="n"/>
      <c r="C27" s="23" t="n"/>
      <c r="D27" s="24" t="n"/>
      <c r="E27" s="17">
        <f>IF(A27="","",TEXT(A27,"yyyy-mm"))</f>
        <v/>
      </c>
    </row>
    <row r="28">
      <c r="A28" s="19" t="n"/>
      <c r="B28" s="20" t="n"/>
      <c r="C28" s="20" t="n"/>
      <c r="D28" s="21" t="n"/>
      <c r="E28" s="14">
        <f>IF(A28="","",TEXT(A28,"yyyy-mm"))</f>
        <v/>
      </c>
    </row>
    <row r="29">
      <c r="A29" s="22" t="n"/>
      <c r="B29" s="23" t="n"/>
      <c r="C29" s="23" t="n"/>
      <c r="D29" s="24" t="n"/>
      <c r="E29" s="17">
        <f>IF(A29="","",TEXT(A29,"yyyy-mm"))</f>
        <v/>
      </c>
    </row>
    <row r="30">
      <c r="A30" s="19" t="n"/>
      <c r="B30" s="20" t="n"/>
      <c r="C30" s="20" t="n"/>
      <c r="D30" s="21" t="n"/>
      <c r="E30" s="14">
        <f>IF(A30="","",TEXT(A30,"yyyy-mm"))</f>
        <v/>
      </c>
    </row>
    <row r="31">
      <c r="A31" s="22" t="n"/>
      <c r="B31" s="23" t="n"/>
      <c r="C31" s="23" t="n"/>
      <c r="D31" s="24" t="n"/>
      <c r="E31" s="17">
        <f>IF(A31="","",TEXT(A31,"yyyy-mm"))</f>
        <v/>
      </c>
    </row>
    <row r="32">
      <c r="A32" s="19" t="n"/>
      <c r="B32" s="20" t="n"/>
      <c r="C32" s="20" t="n"/>
      <c r="D32" s="21" t="n"/>
      <c r="E32" s="14">
        <f>IF(A32="","",TEXT(A32,"yyyy-mm"))</f>
        <v/>
      </c>
    </row>
    <row r="33">
      <c r="A33" s="22" t="n"/>
      <c r="B33" s="23" t="n"/>
      <c r="C33" s="23" t="n"/>
      <c r="D33" s="24" t="n"/>
      <c r="E33" s="17">
        <f>IF(A33="","",TEXT(A33,"yyyy-mm"))</f>
        <v/>
      </c>
    </row>
    <row r="34">
      <c r="A34" s="19" t="n"/>
      <c r="B34" s="20" t="n"/>
      <c r="C34" s="20" t="n"/>
      <c r="D34" s="21" t="n"/>
      <c r="E34" s="14">
        <f>IF(A34="","",TEXT(A34,"yyyy-mm"))</f>
        <v/>
      </c>
    </row>
    <row r="35">
      <c r="A35" s="22" t="n"/>
      <c r="B35" s="23" t="n"/>
      <c r="C35" s="23" t="n"/>
      <c r="D35" s="24" t="n"/>
      <c r="E35" s="17">
        <f>IF(A35="","",TEXT(A35,"yyyy-mm"))</f>
        <v/>
      </c>
    </row>
    <row r="36">
      <c r="A36" s="19" t="n"/>
      <c r="B36" s="20" t="n"/>
      <c r="C36" s="20" t="n"/>
      <c r="D36" s="21" t="n"/>
      <c r="E36" s="14">
        <f>IF(A36="","",TEXT(A36,"yyyy-mm"))</f>
        <v/>
      </c>
    </row>
    <row r="37">
      <c r="A37" s="22" t="n"/>
      <c r="B37" s="23" t="n"/>
      <c r="C37" s="23" t="n"/>
      <c r="D37" s="24" t="n"/>
      <c r="E37" s="17">
        <f>IF(A37="","",TEXT(A37,"yyyy-mm"))</f>
        <v/>
      </c>
    </row>
    <row r="38">
      <c r="A38" s="19" t="n"/>
      <c r="B38" s="20" t="n"/>
      <c r="C38" s="20" t="n"/>
      <c r="D38" s="21" t="n"/>
      <c r="E38" s="14">
        <f>IF(A38="","",TEXT(A38,"yyyy-mm"))</f>
        <v/>
      </c>
    </row>
    <row r="39">
      <c r="A39" s="22" t="n"/>
      <c r="B39" s="23" t="n"/>
      <c r="C39" s="23" t="n"/>
      <c r="D39" s="24" t="n"/>
      <c r="E39" s="17">
        <f>IF(A39="","",TEXT(A39,"yyyy-mm"))</f>
        <v/>
      </c>
    </row>
    <row r="40">
      <c r="A40" s="19" t="n"/>
      <c r="B40" s="20" t="n"/>
      <c r="C40" s="20" t="n"/>
      <c r="D40" s="21" t="n"/>
      <c r="E40" s="14">
        <f>IF(A40="","",TEXT(A40,"yyyy-mm"))</f>
        <v/>
      </c>
    </row>
    <row r="41">
      <c r="A41" s="22" t="n"/>
      <c r="B41" s="23" t="n"/>
      <c r="C41" s="23" t="n"/>
      <c r="D41" s="24" t="n"/>
      <c r="E41" s="17">
        <f>IF(A41="","",TEXT(A41,"yyyy-mm"))</f>
        <v/>
      </c>
    </row>
    <row r="42">
      <c r="A42" s="19" t="n"/>
      <c r="B42" s="20" t="n"/>
      <c r="C42" s="20" t="n"/>
      <c r="D42" s="21" t="n"/>
      <c r="E42" s="14">
        <f>IF(A42="","",TEXT(A42,"yyyy-mm"))</f>
        <v/>
      </c>
    </row>
    <row r="43">
      <c r="A43" s="22" t="n"/>
      <c r="B43" s="23" t="n"/>
      <c r="C43" s="23" t="n"/>
      <c r="D43" s="24" t="n"/>
      <c r="E43" s="17">
        <f>IF(A43="","",TEXT(A43,"yyyy-mm"))</f>
        <v/>
      </c>
    </row>
    <row r="44">
      <c r="A44" s="19" t="n"/>
      <c r="B44" s="20" t="n"/>
      <c r="C44" s="20" t="n"/>
      <c r="D44" s="21" t="n"/>
      <c r="E44" s="14">
        <f>IF(A44="","",TEXT(A44,"yyyy-mm"))</f>
        <v/>
      </c>
    </row>
    <row r="45">
      <c r="A45" s="22" t="n"/>
      <c r="B45" s="23" t="n"/>
      <c r="C45" s="23" t="n"/>
      <c r="D45" s="24" t="n"/>
      <c r="E45" s="17">
        <f>IF(A45="","",TEXT(A45,"yyyy-mm"))</f>
        <v/>
      </c>
    </row>
    <row r="46">
      <c r="A46" s="19" t="n"/>
      <c r="B46" s="20" t="n"/>
      <c r="C46" s="20" t="n"/>
      <c r="D46" s="21" t="n"/>
      <c r="E46" s="14">
        <f>IF(A46="","",TEXT(A46,"yyyy-mm"))</f>
        <v/>
      </c>
    </row>
    <row r="47">
      <c r="A47" s="22" t="n"/>
      <c r="B47" s="23" t="n"/>
      <c r="C47" s="23" t="n"/>
      <c r="D47" s="24" t="n"/>
      <c r="E47" s="17">
        <f>IF(A47="","",TEXT(A47,"yyyy-mm"))</f>
        <v/>
      </c>
    </row>
    <row r="48">
      <c r="A48" s="19" t="n"/>
      <c r="B48" s="20" t="n"/>
      <c r="C48" s="20" t="n"/>
      <c r="D48" s="21" t="n"/>
      <c r="E48" s="14">
        <f>IF(A48="","",TEXT(A48,"yyyy-mm"))</f>
        <v/>
      </c>
    </row>
    <row r="49">
      <c r="A49" s="22" t="n"/>
      <c r="B49" s="23" t="n"/>
      <c r="C49" s="23" t="n"/>
      <c r="D49" s="24" t="n"/>
      <c r="E49" s="17">
        <f>IF(A49="","",TEXT(A49,"yyyy-mm"))</f>
        <v/>
      </c>
    </row>
    <row r="50">
      <c r="A50" s="19" t="n"/>
      <c r="B50" s="20" t="n"/>
      <c r="C50" s="20" t="n"/>
      <c r="D50" s="21" t="n"/>
      <c r="E50" s="14">
        <f>IF(A50="","",TEXT(A50,"yyyy-mm"))</f>
        <v/>
      </c>
    </row>
    <row r="51">
      <c r="A51" s="22" t="n"/>
      <c r="B51" s="23" t="n"/>
      <c r="C51" s="23" t="n"/>
      <c r="D51" s="24" t="n"/>
      <c r="E51" s="17">
        <f>IF(A51="","",TEXT(A51,"yyyy-mm"))</f>
        <v/>
      </c>
    </row>
    <row r="52">
      <c r="A52" s="19" t="n"/>
      <c r="B52" s="20" t="n"/>
      <c r="C52" s="20" t="n"/>
      <c r="D52" s="21" t="n"/>
      <c r="E52" s="14">
        <f>IF(A52="","",TEXT(A52,"yyyy-mm"))</f>
        <v/>
      </c>
    </row>
    <row r="53">
      <c r="A53" s="22" t="n"/>
      <c r="B53" s="23" t="n"/>
      <c r="C53" s="23" t="n"/>
      <c r="D53" s="24" t="n"/>
      <c r="E53" s="17">
        <f>IF(A53="","",TEXT(A53,"yyyy-mm"))</f>
        <v/>
      </c>
    </row>
    <row r="54">
      <c r="A54" s="19" t="n"/>
      <c r="B54" s="20" t="n"/>
      <c r="C54" s="20" t="n"/>
      <c r="D54" s="21" t="n"/>
      <c r="E54" s="14">
        <f>IF(A54="","",TEXT(A54,"yyyy-mm"))</f>
        <v/>
      </c>
    </row>
    <row r="55">
      <c r="A55" s="22" t="n"/>
      <c r="B55" s="23" t="n"/>
      <c r="C55" s="23" t="n"/>
      <c r="D55" s="24" t="n"/>
      <c r="E55" s="17">
        <f>IF(A55="","",TEXT(A55,"yyyy-mm"))</f>
        <v/>
      </c>
    </row>
    <row r="56">
      <c r="A56" s="19" t="n"/>
      <c r="B56" s="20" t="n"/>
      <c r="C56" s="20" t="n"/>
      <c r="D56" s="21" t="n"/>
      <c r="E56" s="14">
        <f>IF(A56="","",TEXT(A56,"yyyy-mm"))</f>
        <v/>
      </c>
    </row>
    <row r="57">
      <c r="A57" s="22" t="n"/>
      <c r="B57" s="23" t="n"/>
      <c r="C57" s="23" t="n"/>
      <c r="D57" s="24" t="n"/>
      <c r="E57" s="17">
        <f>IF(A57="","",TEXT(A57,"yyyy-mm"))</f>
        <v/>
      </c>
    </row>
    <row r="58">
      <c r="A58" s="19" t="n"/>
      <c r="B58" s="20" t="n"/>
      <c r="C58" s="20" t="n"/>
      <c r="D58" s="21" t="n"/>
      <c r="E58" s="14">
        <f>IF(A58="","",TEXT(A58,"yyyy-mm"))</f>
        <v/>
      </c>
    </row>
    <row r="59">
      <c r="A59" s="22" t="n"/>
      <c r="B59" s="23" t="n"/>
      <c r="C59" s="23" t="n"/>
      <c r="D59" s="24" t="n"/>
      <c r="E59" s="17">
        <f>IF(A59="","",TEXT(A59,"yyyy-mm"))</f>
        <v/>
      </c>
    </row>
    <row r="60">
      <c r="A60" s="19" t="n"/>
      <c r="B60" s="20" t="n"/>
      <c r="C60" s="20" t="n"/>
      <c r="D60" s="21" t="n"/>
      <c r="E60" s="14">
        <f>IF(A60="","",TEXT(A60,"yyyy-mm"))</f>
        <v/>
      </c>
    </row>
    <row r="61">
      <c r="A61" s="22" t="n"/>
      <c r="B61" s="23" t="n"/>
      <c r="C61" s="23" t="n"/>
      <c r="D61" s="24" t="n"/>
      <c r="E61" s="17">
        <f>IF(A61="","",TEXT(A61,"yyyy-mm"))</f>
        <v/>
      </c>
    </row>
    <row r="62">
      <c r="A62" s="19" t="n"/>
      <c r="B62" s="20" t="n"/>
      <c r="C62" s="20" t="n"/>
      <c r="D62" s="21" t="n"/>
      <c r="E62" s="14">
        <f>IF(A62="","",TEXT(A62,"yyyy-mm"))</f>
        <v/>
      </c>
    </row>
    <row r="63">
      <c r="A63" s="22" t="n"/>
      <c r="B63" s="23" t="n"/>
      <c r="C63" s="23" t="n"/>
      <c r="D63" s="24" t="n"/>
      <c r="E63" s="17">
        <f>IF(A63="","",TEXT(A63,"yyyy-mm"))</f>
        <v/>
      </c>
    </row>
    <row r="64">
      <c r="A64" s="19" t="n"/>
      <c r="B64" s="20" t="n"/>
      <c r="C64" s="20" t="n"/>
      <c r="D64" s="21" t="n"/>
      <c r="E64" s="14">
        <f>IF(A64="","",TEXT(A64,"yyyy-mm"))</f>
        <v/>
      </c>
    </row>
    <row r="65">
      <c r="A65" s="22" t="n"/>
      <c r="B65" s="23" t="n"/>
      <c r="C65" s="23" t="n"/>
      <c r="D65" s="24" t="n"/>
      <c r="E65" s="17">
        <f>IF(A65="","",TEXT(A65,"yyyy-mm"))</f>
        <v/>
      </c>
    </row>
    <row r="66">
      <c r="A66" s="19" t="n"/>
      <c r="B66" s="20" t="n"/>
      <c r="C66" s="20" t="n"/>
      <c r="D66" s="21" t="n"/>
      <c r="E66" s="14">
        <f>IF(A66="","",TEXT(A66,"yyyy-mm"))</f>
        <v/>
      </c>
    </row>
    <row r="67">
      <c r="A67" s="22" t="n"/>
      <c r="B67" s="23" t="n"/>
      <c r="C67" s="23" t="n"/>
      <c r="D67" s="24" t="n"/>
      <c r="E67" s="17">
        <f>IF(A67="","",TEXT(A67,"yyyy-mm"))</f>
        <v/>
      </c>
    </row>
    <row r="68">
      <c r="A68" s="19" t="n"/>
      <c r="B68" s="20" t="n"/>
      <c r="C68" s="20" t="n"/>
      <c r="D68" s="21" t="n"/>
      <c r="E68" s="14">
        <f>IF(A68="","",TEXT(A68,"yyyy-mm"))</f>
        <v/>
      </c>
    </row>
    <row r="69">
      <c r="A69" s="22" t="n"/>
      <c r="B69" s="23" t="n"/>
      <c r="C69" s="23" t="n"/>
      <c r="D69" s="24" t="n"/>
      <c r="E69" s="17">
        <f>IF(A69="","",TEXT(A69,"yyyy-mm"))</f>
        <v/>
      </c>
    </row>
    <row r="70">
      <c r="A70" s="19" t="n"/>
      <c r="B70" s="20" t="n"/>
      <c r="C70" s="20" t="n"/>
      <c r="D70" s="21" t="n"/>
      <c r="E70" s="14">
        <f>IF(A70="","",TEXT(A70,"yyyy-mm"))</f>
        <v/>
      </c>
    </row>
    <row r="71">
      <c r="A71" s="22" t="n"/>
      <c r="B71" s="23" t="n"/>
      <c r="C71" s="23" t="n"/>
      <c r="D71" s="24" t="n"/>
      <c r="E71" s="17">
        <f>IF(A71="","",TEXT(A71,"yyyy-mm"))</f>
        <v/>
      </c>
    </row>
    <row r="72">
      <c r="A72" s="19" t="n"/>
      <c r="B72" s="20" t="n"/>
      <c r="C72" s="20" t="n"/>
      <c r="D72" s="21" t="n"/>
      <c r="E72" s="14">
        <f>IF(A72="","",TEXT(A72,"yyyy-mm"))</f>
        <v/>
      </c>
    </row>
    <row r="73">
      <c r="A73" s="22" t="n"/>
      <c r="B73" s="23" t="n"/>
      <c r="C73" s="23" t="n"/>
      <c r="D73" s="24" t="n"/>
      <c r="E73" s="17">
        <f>IF(A73="","",TEXT(A73,"yyyy-mm"))</f>
        <v/>
      </c>
    </row>
    <row r="74">
      <c r="A74" s="19" t="n"/>
      <c r="B74" s="20" t="n"/>
      <c r="C74" s="20" t="n"/>
      <c r="D74" s="21" t="n"/>
      <c r="E74" s="14">
        <f>IF(A74="","",TEXT(A74,"yyyy-mm"))</f>
        <v/>
      </c>
    </row>
    <row r="75">
      <c r="A75" s="22" t="n"/>
      <c r="B75" s="23" t="n"/>
      <c r="C75" s="23" t="n"/>
      <c r="D75" s="24" t="n"/>
      <c r="E75" s="17">
        <f>IF(A75="","",TEXT(A75,"yyyy-mm"))</f>
        <v/>
      </c>
    </row>
    <row r="76">
      <c r="A76" s="19" t="n"/>
      <c r="B76" s="20" t="n"/>
      <c r="C76" s="20" t="n"/>
      <c r="D76" s="21" t="n"/>
      <c r="E76" s="14">
        <f>IF(A76="","",TEXT(A76,"yyyy-mm"))</f>
        <v/>
      </c>
    </row>
    <row r="77">
      <c r="A77" s="22" t="n"/>
      <c r="B77" s="23" t="n"/>
      <c r="C77" s="23" t="n"/>
      <c r="D77" s="24" t="n"/>
      <c r="E77" s="17">
        <f>IF(A77="","",TEXT(A77,"yyyy-mm"))</f>
        <v/>
      </c>
    </row>
    <row r="78">
      <c r="A78" s="19" t="n"/>
      <c r="B78" s="20" t="n"/>
      <c r="C78" s="20" t="n"/>
      <c r="D78" s="21" t="n"/>
      <c r="E78" s="14">
        <f>IF(A78="","",TEXT(A78,"yyyy-mm"))</f>
        <v/>
      </c>
    </row>
    <row r="79">
      <c r="A79" s="22" t="n"/>
      <c r="B79" s="23" t="n"/>
      <c r="C79" s="23" t="n"/>
      <c r="D79" s="24" t="n"/>
      <c r="E79" s="17">
        <f>IF(A79="","",TEXT(A79,"yyyy-mm"))</f>
        <v/>
      </c>
    </row>
    <row r="80">
      <c r="A80" s="19" t="n"/>
      <c r="B80" s="20" t="n"/>
      <c r="C80" s="20" t="n"/>
      <c r="D80" s="21" t="n"/>
      <c r="E80" s="14">
        <f>IF(A80="","",TEXT(A80,"yyyy-mm"))</f>
        <v/>
      </c>
    </row>
    <row r="81">
      <c r="A81" s="22" t="n"/>
      <c r="B81" s="23" t="n"/>
      <c r="C81" s="23" t="n"/>
      <c r="D81" s="24" t="n"/>
      <c r="E81" s="17">
        <f>IF(A81="","",TEXT(A81,"yyyy-mm"))</f>
        <v/>
      </c>
    </row>
    <row r="82">
      <c r="A82" s="19" t="n"/>
      <c r="B82" s="20" t="n"/>
      <c r="C82" s="20" t="n"/>
      <c r="D82" s="21" t="n"/>
      <c r="E82" s="14">
        <f>IF(A82="","",TEXT(A82,"yyyy-mm"))</f>
        <v/>
      </c>
    </row>
    <row r="83">
      <c r="A83" s="22" t="n"/>
      <c r="B83" s="23" t="n"/>
      <c r="C83" s="23" t="n"/>
      <c r="D83" s="24" t="n"/>
      <c r="E83" s="17">
        <f>IF(A83="","",TEXT(A83,"yyyy-mm"))</f>
        <v/>
      </c>
    </row>
    <row r="84">
      <c r="A84" s="19" t="n"/>
      <c r="B84" s="20" t="n"/>
      <c r="C84" s="20" t="n"/>
      <c r="D84" s="21" t="n"/>
      <c r="E84" s="14">
        <f>IF(A84="","",TEXT(A84,"yyyy-mm"))</f>
        <v/>
      </c>
    </row>
    <row r="85">
      <c r="A85" s="22" t="n"/>
      <c r="B85" s="23" t="n"/>
      <c r="C85" s="23" t="n"/>
      <c r="D85" s="24" t="n"/>
      <c r="E85" s="17">
        <f>IF(A85="","",TEXT(A85,"yyyy-mm"))</f>
        <v/>
      </c>
    </row>
    <row r="86">
      <c r="A86" s="19" t="n"/>
      <c r="B86" s="20" t="n"/>
      <c r="C86" s="20" t="n"/>
      <c r="D86" s="21" t="n"/>
      <c r="E86" s="14">
        <f>IF(A86="","",TEXT(A86,"yyyy-mm"))</f>
        <v/>
      </c>
    </row>
    <row r="87">
      <c r="A87" s="22" t="n"/>
      <c r="B87" s="23" t="n"/>
      <c r="C87" s="23" t="n"/>
      <c r="D87" s="24" t="n"/>
      <c r="E87" s="17">
        <f>IF(A87="","",TEXT(A87,"yyyy-mm"))</f>
        <v/>
      </c>
    </row>
    <row r="88">
      <c r="A88" s="19" t="n"/>
      <c r="B88" s="20" t="n"/>
      <c r="C88" s="20" t="n"/>
      <c r="D88" s="21" t="n"/>
      <c r="E88" s="14">
        <f>IF(A88="","",TEXT(A88,"yyyy-mm"))</f>
        <v/>
      </c>
    </row>
    <row r="89">
      <c r="A89" s="22" t="n"/>
      <c r="B89" s="23" t="n"/>
      <c r="C89" s="23" t="n"/>
      <c r="D89" s="24" t="n"/>
      <c r="E89" s="17">
        <f>IF(A89="","",TEXT(A89,"yyyy-mm"))</f>
        <v/>
      </c>
    </row>
    <row r="90">
      <c r="A90" s="19" t="n"/>
      <c r="B90" s="20" t="n"/>
      <c r="C90" s="20" t="n"/>
      <c r="D90" s="21" t="n"/>
      <c r="E90" s="14">
        <f>IF(A90="","",TEXT(A90,"yyyy-mm"))</f>
        <v/>
      </c>
    </row>
    <row r="91">
      <c r="A91" s="22" t="n"/>
      <c r="B91" s="23" t="n"/>
      <c r="C91" s="23" t="n"/>
      <c r="D91" s="24" t="n"/>
      <c r="E91" s="17">
        <f>IF(A91="","",TEXT(A91,"yyyy-mm"))</f>
        <v/>
      </c>
    </row>
    <row r="92">
      <c r="A92" s="19" t="n"/>
      <c r="B92" s="20" t="n"/>
      <c r="C92" s="20" t="n"/>
      <c r="D92" s="21" t="n"/>
      <c r="E92" s="14">
        <f>IF(A92="","",TEXT(A92,"yyyy-mm"))</f>
        <v/>
      </c>
    </row>
    <row r="93">
      <c r="A93" s="22" t="n"/>
      <c r="B93" s="23" t="n"/>
      <c r="C93" s="23" t="n"/>
      <c r="D93" s="24" t="n"/>
      <c r="E93" s="17">
        <f>IF(A93="","",TEXT(A93,"yyyy-mm"))</f>
        <v/>
      </c>
    </row>
    <row r="94">
      <c r="A94" s="19" t="n"/>
      <c r="B94" s="20" t="n"/>
      <c r="C94" s="20" t="n"/>
      <c r="D94" s="21" t="n"/>
      <c r="E94" s="14">
        <f>IF(A94="","",TEXT(A94,"yyyy-mm"))</f>
        <v/>
      </c>
    </row>
    <row r="95">
      <c r="A95" s="22" t="n"/>
      <c r="B95" s="23" t="n"/>
      <c r="C95" s="23" t="n"/>
      <c r="D95" s="24" t="n"/>
      <c r="E95" s="17">
        <f>IF(A95="","",TEXT(A95,"yyyy-mm"))</f>
        <v/>
      </c>
    </row>
    <row r="96">
      <c r="A96" s="19" t="n"/>
      <c r="B96" s="20" t="n"/>
      <c r="C96" s="20" t="n"/>
      <c r="D96" s="21" t="n"/>
      <c r="E96" s="14">
        <f>IF(A96="","",TEXT(A96,"yyyy-mm"))</f>
        <v/>
      </c>
    </row>
    <row r="97">
      <c r="A97" s="22" t="n"/>
      <c r="B97" s="23" t="n"/>
      <c r="C97" s="23" t="n"/>
      <c r="D97" s="24" t="n"/>
      <c r="E97" s="17">
        <f>IF(A97="","",TEXT(A97,"yyyy-mm"))</f>
        <v/>
      </c>
    </row>
    <row r="98">
      <c r="A98" s="19" t="n"/>
      <c r="B98" s="20" t="n"/>
      <c r="C98" s="20" t="n"/>
      <c r="D98" s="21" t="n"/>
      <c r="E98" s="14">
        <f>IF(A98="","",TEXT(A98,"yyyy-mm"))</f>
        <v/>
      </c>
    </row>
    <row r="99">
      <c r="A99" s="22" t="n"/>
      <c r="B99" s="23" t="n"/>
      <c r="C99" s="23" t="n"/>
      <c r="D99" s="24" t="n"/>
      <c r="E99" s="17">
        <f>IF(A99="","",TEXT(A99,"yyyy-mm"))</f>
        <v/>
      </c>
    </row>
    <row r="100">
      <c r="A100" s="19" t="n"/>
      <c r="B100" s="20" t="n"/>
      <c r="C100" s="20" t="n"/>
      <c r="D100" s="21" t="n"/>
      <c r="E100" s="14">
        <f>IF(A100="","",TEXT(A100,"yyyy-mm"))</f>
        <v/>
      </c>
    </row>
    <row r="101">
      <c r="A101" s="22" t="n"/>
      <c r="B101" s="23" t="n"/>
      <c r="C101" s="23" t="n"/>
      <c r="D101" s="24" t="n"/>
      <c r="E101" s="17">
        <f>IF(A101="","",TEXT(A101,"yyyy-mm"))</f>
        <v/>
      </c>
    </row>
    <row r="102">
      <c r="A102" s="19" t="n"/>
      <c r="B102" s="20" t="n"/>
      <c r="C102" s="20" t="n"/>
      <c r="D102" s="21" t="n"/>
      <c r="E102" s="14">
        <f>IF(A102="","",TEXT(A102,"yyyy-mm"))</f>
        <v/>
      </c>
    </row>
    <row r="103">
      <c r="A103" s="22" t="n"/>
      <c r="B103" s="23" t="n"/>
      <c r="C103" s="23" t="n"/>
      <c r="D103" s="24" t="n"/>
      <c r="E103" s="17">
        <f>IF(A103="","",TEXT(A103,"yyyy-mm"))</f>
        <v/>
      </c>
    </row>
    <row r="104">
      <c r="A104" s="19" t="n"/>
      <c r="B104" s="20" t="n"/>
      <c r="C104" s="20" t="n"/>
      <c r="D104" s="21" t="n"/>
      <c r="E104" s="14">
        <f>IF(A104="","",TEXT(A104,"yyyy-mm"))</f>
        <v/>
      </c>
    </row>
    <row r="105">
      <c r="A105" s="22" t="n"/>
      <c r="B105" s="23" t="n"/>
      <c r="C105" s="23" t="n"/>
      <c r="D105" s="24" t="n"/>
      <c r="E105" s="17">
        <f>IF(A105="","",TEXT(A105,"yyyy-mm"))</f>
        <v/>
      </c>
    </row>
    <row r="106">
      <c r="A106" s="19" t="n"/>
      <c r="B106" s="20" t="n"/>
      <c r="C106" s="20" t="n"/>
      <c r="D106" s="21" t="n"/>
      <c r="E106" s="14">
        <f>IF(A106="","",TEXT(A106,"yyyy-mm"))</f>
        <v/>
      </c>
    </row>
    <row r="107">
      <c r="A107" s="22" t="n"/>
      <c r="B107" s="23" t="n"/>
      <c r="C107" s="23" t="n"/>
      <c r="D107" s="24" t="n"/>
      <c r="E107" s="17">
        <f>IF(A107="","",TEXT(A107,"yyyy-mm"))</f>
        <v/>
      </c>
    </row>
    <row r="108">
      <c r="A108" s="19" t="n"/>
      <c r="B108" s="20" t="n"/>
      <c r="C108" s="20" t="n"/>
      <c r="D108" s="21" t="n"/>
      <c r="E108" s="14">
        <f>IF(A108="","",TEXT(A108,"yyyy-mm"))</f>
        <v/>
      </c>
    </row>
    <row r="109">
      <c r="A109" s="22" t="n"/>
      <c r="B109" s="23" t="n"/>
      <c r="C109" s="23" t="n"/>
      <c r="D109" s="24" t="n"/>
      <c r="E109" s="17">
        <f>IF(A109="","",TEXT(A109,"yyyy-mm"))</f>
        <v/>
      </c>
    </row>
    <row r="110">
      <c r="A110" s="19" t="n"/>
      <c r="B110" s="20" t="n"/>
      <c r="C110" s="20" t="n"/>
      <c r="D110" s="21" t="n"/>
      <c r="E110" s="14">
        <f>IF(A110="","",TEXT(A110,"yyyy-mm"))</f>
        <v/>
      </c>
    </row>
    <row r="111">
      <c r="A111" s="22" t="n"/>
      <c r="B111" s="23" t="n"/>
      <c r="C111" s="23" t="n"/>
      <c r="D111" s="24" t="n"/>
      <c r="E111" s="17">
        <f>IF(A111="","",TEXT(A111,"yyyy-mm"))</f>
        <v/>
      </c>
    </row>
    <row r="112">
      <c r="A112" s="19" t="n"/>
      <c r="B112" s="20" t="n"/>
      <c r="C112" s="20" t="n"/>
      <c r="D112" s="21" t="n"/>
      <c r="E112" s="14">
        <f>IF(A112="","",TEXT(A112,"yyyy-mm"))</f>
        <v/>
      </c>
    </row>
    <row r="113">
      <c r="A113" s="22" t="n"/>
      <c r="B113" s="23" t="n"/>
      <c r="C113" s="23" t="n"/>
      <c r="D113" s="24" t="n"/>
      <c r="E113" s="17">
        <f>IF(A113="","",TEXT(A113,"yyyy-mm"))</f>
        <v/>
      </c>
    </row>
    <row r="114">
      <c r="A114" s="19" t="n"/>
      <c r="B114" s="20" t="n"/>
      <c r="C114" s="20" t="n"/>
      <c r="D114" s="21" t="n"/>
      <c r="E114" s="14">
        <f>IF(A114="","",TEXT(A114,"yyyy-mm"))</f>
        <v/>
      </c>
    </row>
    <row r="115">
      <c r="A115" s="22" t="n"/>
      <c r="B115" s="23" t="n"/>
      <c r="C115" s="23" t="n"/>
      <c r="D115" s="24" t="n"/>
      <c r="E115" s="17">
        <f>IF(A115="","",TEXT(A115,"yyyy-mm"))</f>
        <v/>
      </c>
    </row>
    <row r="116">
      <c r="A116" s="19" t="n"/>
      <c r="B116" s="20" t="n"/>
      <c r="C116" s="20" t="n"/>
      <c r="D116" s="21" t="n"/>
      <c r="E116" s="14">
        <f>IF(A116="","",TEXT(A116,"yyyy-mm"))</f>
        <v/>
      </c>
    </row>
    <row r="117">
      <c r="A117" s="22" t="n"/>
      <c r="B117" s="23" t="n"/>
      <c r="C117" s="23" t="n"/>
      <c r="D117" s="24" t="n"/>
      <c r="E117" s="17">
        <f>IF(A117="","",TEXT(A117,"yyyy-mm"))</f>
        <v/>
      </c>
    </row>
    <row r="118">
      <c r="A118" s="19" t="n"/>
      <c r="B118" s="20" t="n"/>
      <c r="C118" s="20" t="n"/>
      <c r="D118" s="21" t="n"/>
      <c r="E118" s="14">
        <f>IF(A118="","",TEXT(A118,"yyyy-mm"))</f>
        <v/>
      </c>
    </row>
    <row r="119">
      <c r="A119" s="22" t="n"/>
      <c r="B119" s="23" t="n"/>
      <c r="C119" s="23" t="n"/>
      <c r="D119" s="24" t="n"/>
      <c r="E119" s="17">
        <f>IF(A119="","",TEXT(A119,"yyyy-mm"))</f>
        <v/>
      </c>
    </row>
    <row r="120">
      <c r="A120" s="19" t="n"/>
      <c r="B120" s="20" t="n"/>
      <c r="C120" s="20" t="n"/>
      <c r="D120" s="21" t="n"/>
      <c r="E120" s="14">
        <f>IF(A120="","",TEXT(A120,"yyyy-mm"))</f>
        <v/>
      </c>
    </row>
    <row r="121">
      <c r="A121" s="22" t="n"/>
      <c r="B121" s="23" t="n"/>
      <c r="C121" s="23" t="n"/>
      <c r="D121" s="24" t="n"/>
      <c r="E121" s="17">
        <f>IF(A121="","",TEXT(A121,"yyyy-mm"))</f>
        <v/>
      </c>
    </row>
    <row r="122">
      <c r="A122" s="19" t="n"/>
      <c r="B122" s="20" t="n"/>
      <c r="C122" s="20" t="n"/>
      <c r="D122" s="21" t="n"/>
      <c r="E122" s="14">
        <f>IF(A122="","",TEXT(A122,"yyyy-mm"))</f>
        <v/>
      </c>
    </row>
    <row r="123">
      <c r="A123" s="22" t="n"/>
      <c r="B123" s="23" t="n"/>
      <c r="C123" s="23" t="n"/>
      <c r="D123" s="24" t="n"/>
      <c r="E123" s="17">
        <f>IF(A123="","",TEXT(A123,"yyyy-mm"))</f>
        <v/>
      </c>
    </row>
    <row r="124">
      <c r="A124" s="19" t="n"/>
      <c r="B124" s="20" t="n"/>
      <c r="C124" s="20" t="n"/>
      <c r="D124" s="21" t="n"/>
      <c r="E124" s="14">
        <f>IF(A124="","",TEXT(A124,"yyyy-mm"))</f>
        <v/>
      </c>
    </row>
    <row r="125">
      <c r="A125" s="22" t="n"/>
      <c r="B125" s="23" t="n"/>
      <c r="C125" s="23" t="n"/>
      <c r="D125" s="24" t="n"/>
      <c r="E125" s="17">
        <f>IF(A125="","",TEXT(A125,"yyyy-mm"))</f>
        <v/>
      </c>
    </row>
    <row r="126">
      <c r="A126" s="19" t="n"/>
      <c r="B126" s="20" t="n"/>
      <c r="C126" s="20" t="n"/>
      <c r="D126" s="21" t="n"/>
      <c r="E126" s="14">
        <f>IF(A126="","",TEXT(A126,"yyyy-mm"))</f>
        <v/>
      </c>
    </row>
    <row r="127">
      <c r="A127" s="22" t="n"/>
      <c r="B127" s="23" t="n"/>
      <c r="C127" s="23" t="n"/>
      <c r="D127" s="24" t="n"/>
      <c r="E127" s="17">
        <f>IF(A127="","",TEXT(A127,"yyyy-mm"))</f>
        <v/>
      </c>
    </row>
    <row r="128">
      <c r="A128" s="19" t="n"/>
      <c r="B128" s="20" t="n"/>
      <c r="C128" s="20" t="n"/>
      <c r="D128" s="21" t="n"/>
      <c r="E128" s="14">
        <f>IF(A128="","",TEXT(A128,"yyyy-mm"))</f>
        <v/>
      </c>
    </row>
    <row r="129">
      <c r="A129" s="22" t="n"/>
      <c r="B129" s="23" t="n"/>
      <c r="C129" s="23" t="n"/>
      <c r="D129" s="24" t="n"/>
      <c r="E129" s="17">
        <f>IF(A129="","",TEXT(A129,"yyyy-mm"))</f>
        <v/>
      </c>
    </row>
    <row r="130">
      <c r="A130" s="19" t="n"/>
      <c r="B130" s="20" t="n"/>
      <c r="C130" s="20" t="n"/>
      <c r="D130" s="21" t="n"/>
      <c r="E130" s="14">
        <f>IF(A130="","",TEXT(A130,"yyyy-mm"))</f>
        <v/>
      </c>
    </row>
    <row r="131">
      <c r="A131" s="22" t="n"/>
      <c r="B131" s="23" t="n"/>
      <c r="C131" s="23" t="n"/>
      <c r="D131" s="24" t="n"/>
      <c r="E131" s="17">
        <f>IF(A131="","",TEXT(A131,"yyyy-mm"))</f>
        <v/>
      </c>
    </row>
    <row r="132">
      <c r="A132" s="19" t="n"/>
      <c r="B132" s="20" t="n"/>
      <c r="C132" s="20" t="n"/>
      <c r="D132" s="21" t="n"/>
      <c r="E132" s="14">
        <f>IF(A132="","",TEXT(A132,"yyyy-mm"))</f>
        <v/>
      </c>
    </row>
    <row r="133">
      <c r="A133" s="22" t="n"/>
      <c r="B133" s="23" t="n"/>
      <c r="C133" s="23" t="n"/>
      <c r="D133" s="24" t="n"/>
      <c r="E133" s="17">
        <f>IF(A133="","",TEXT(A133,"yyyy-mm"))</f>
        <v/>
      </c>
    </row>
    <row r="134">
      <c r="A134" s="19" t="n"/>
      <c r="B134" s="20" t="n"/>
      <c r="C134" s="20" t="n"/>
      <c r="D134" s="21" t="n"/>
      <c r="E134" s="14">
        <f>IF(A134="","",TEXT(A134,"yyyy-mm"))</f>
        <v/>
      </c>
    </row>
    <row r="135">
      <c r="A135" s="22" t="n"/>
      <c r="B135" s="23" t="n"/>
      <c r="C135" s="23" t="n"/>
      <c r="D135" s="24" t="n"/>
      <c r="E135" s="17">
        <f>IF(A135="","",TEXT(A135,"yyyy-mm"))</f>
        <v/>
      </c>
    </row>
    <row r="136">
      <c r="A136" s="19" t="n"/>
      <c r="B136" s="20" t="n"/>
      <c r="C136" s="20" t="n"/>
      <c r="D136" s="21" t="n"/>
      <c r="E136" s="14">
        <f>IF(A136="","",TEXT(A136,"yyyy-mm"))</f>
        <v/>
      </c>
    </row>
    <row r="137">
      <c r="A137" s="22" t="n"/>
      <c r="B137" s="23" t="n"/>
      <c r="C137" s="23" t="n"/>
      <c r="D137" s="24" t="n"/>
      <c r="E137" s="17">
        <f>IF(A137="","",TEXT(A137,"yyyy-mm"))</f>
        <v/>
      </c>
    </row>
    <row r="138">
      <c r="A138" s="19" t="n"/>
      <c r="B138" s="20" t="n"/>
      <c r="C138" s="20" t="n"/>
      <c r="D138" s="21" t="n"/>
      <c r="E138" s="14">
        <f>IF(A138="","",TEXT(A138,"yyyy-mm"))</f>
        <v/>
      </c>
    </row>
    <row r="139">
      <c r="A139" s="22" t="n"/>
      <c r="B139" s="23" t="n"/>
      <c r="C139" s="23" t="n"/>
      <c r="D139" s="24" t="n"/>
      <c r="E139" s="17">
        <f>IF(A139="","",TEXT(A139,"yyyy-mm"))</f>
        <v/>
      </c>
    </row>
    <row r="140">
      <c r="A140" s="19" t="n"/>
      <c r="B140" s="20" t="n"/>
      <c r="C140" s="20" t="n"/>
      <c r="D140" s="21" t="n"/>
      <c r="E140" s="14">
        <f>IF(A140="","",TEXT(A140,"yyyy-mm"))</f>
        <v/>
      </c>
    </row>
    <row r="141">
      <c r="A141" s="22" t="n"/>
      <c r="B141" s="23" t="n"/>
      <c r="C141" s="23" t="n"/>
      <c r="D141" s="24" t="n"/>
      <c r="E141" s="17">
        <f>IF(A141="","",TEXT(A141,"yyyy-mm"))</f>
        <v/>
      </c>
    </row>
    <row r="142">
      <c r="A142" s="19" t="n"/>
      <c r="B142" s="20" t="n"/>
      <c r="C142" s="20" t="n"/>
      <c r="D142" s="21" t="n"/>
      <c r="E142" s="14">
        <f>IF(A142="","",TEXT(A142,"yyyy-mm"))</f>
        <v/>
      </c>
    </row>
    <row r="143">
      <c r="A143" s="22" t="n"/>
      <c r="B143" s="23" t="n"/>
      <c r="C143" s="23" t="n"/>
      <c r="D143" s="24" t="n"/>
      <c r="E143" s="17">
        <f>IF(A143="","",TEXT(A143,"yyyy-mm"))</f>
        <v/>
      </c>
    </row>
    <row r="144">
      <c r="A144" s="19" t="n"/>
      <c r="B144" s="20" t="n"/>
      <c r="C144" s="20" t="n"/>
      <c r="D144" s="21" t="n"/>
      <c r="E144" s="14">
        <f>IF(A144="","",TEXT(A144,"yyyy-mm"))</f>
        <v/>
      </c>
    </row>
    <row r="145">
      <c r="A145" s="22" t="n"/>
      <c r="B145" s="23" t="n"/>
      <c r="C145" s="23" t="n"/>
      <c r="D145" s="24" t="n"/>
      <c r="E145" s="17">
        <f>IF(A145="","",TEXT(A145,"yyyy-mm"))</f>
        <v/>
      </c>
    </row>
    <row r="146">
      <c r="A146" s="19" t="n"/>
      <c r="B146" s="20" t="n"/>
      <c r="C146" s="20" t="n"/>
      <c r="D146" s="21" t="n"/>
      <c r="E146" s="14">
        <f>IF(A146="","",TEXT(A146,"yyyy-mm"))</f>
        <v/>
      </c>
    </row>
    <row r="147">
      <c r="A147" s="22" t="n"/>
      <c r="B147" s="23" t="n"/>
      <c r="C147" s="23" t="n"/>
      <c r="D147" s="24" t="n"/>
      <c r="E147" s="17">
        <f>IF(A147="","",TEXT(A147,"yyyy-mm"))</f>
        <v/>
      </c>
    </row>
    <row r="148">
      <c r="A148" s="19" t="n"/>
      <c r="B148" s="20" t="n"/>
      <c r="C148" s="20" t="n"/>
      <c r="D148" s="21" t="n"/>
      <c r="E148" s="14">
        <f>IF(A148="","",TEXT(A148,"yyyy-mm"))</f>
        <v/>
      </c>
    </row>
    <row r="149">
      <c r="A149" s="22" t="n"/>
      <c r="B149" s="23" t="n"/>
      <c r="C149" s="23" t="n"/>
      <c r="D149" s="24" t="n"/>
      <c r="E149" s="17">
        <f>IF(A149="","",TEXT(A149,"yyyy-mm"))</f>
        <v/>
      </c>
    </row>
    <row r="150">
      <c r="A150" s="19" t="n"/>
      <c r="B150" s="20" t="n"/>
      <c r="C150" s="20" t="n"/>
      <c r="D150" s="21" t="n"/>
      <c r="E150" s="14">
        <f>IF(A150="","",TEXT(A150,"yyyy-mm"))</f>
        <v/>
      </c>
    </row>
    <row r="151">
      <c r="A151" s="22" t="n"/>
      <c r="B151" s="23" t="n"/>
      <c r="C151" s="23" t="n"/>
      <c r="D151" s="24" t="n"/>
      <c r="E151" s="17">
        <f>IF(A151="","",TEXT(A151,"yyyy-mm"))</f>
        <v/>
      </c>
    </row>
    <row r="152">
      <c r="A152" s="19" t="n"/>
      <c r="B152" s="20" t="n"/>
      <c r="C152" s="20" t="n"/>
      <c r="D152" s="21" t="n"/>
      <c r="E152" s="14">
        <f>IF(A152="","",TEXT(A152,"yyyy-mm"))</f>
        <v/>
      </c>
    </row>
    <row r="153">
      <c r="A153" s="22" t="n"/>
      <c r="B153" s="23" t="n"/>
      <c r="C153" s="23" t="n"/>
      <c r="D153" s="24" t="n"/>
      <c r="E153" s="17">
        <f>IF(A153="","",TEXT(A153,"yyyy-mm"))</f>
        <v/>
      </c>
    </row>
    <row r="154">
      <c r="A154" s="19" t="n"/>
      <c r="B154" s="20" t="n"/>
      <c r="C154" s="20" t="n"/>
      <c r="D154" s="21" t="n"/>
      <c r="E154" s="14">
        <f>IF(A154="","",TEXT(A154,"yyyy-mm"))</f>
        <v/>
      </c>
    </row>
    <row r="155">
      <c r="A155" s="22" t="n"/>
      <c r="B155" s="23" t="n"/>
      <c r="C155" s="23" t="n"/>
      <c r="D155" s="24" t="n"/>
      <c r="E155" s="17">
        <f>IF(A155="","",TEXT(A155,"yyyy-mm"))</f>
        <v/>
      </c>
    </row>
    <row r="156">
      <c r="A156" s="19" t="n"/>
      <c r="B156" s="20" t="n"/>
      <c r="C156" s="20" t="n"/>
      <c r="D156" s="21" t="n"/>
      <c r="E156" s="14">
        <f>IF(A156="","",TEXT(A156,"yyyy-mm"))</f>
        <v/>
      </c>
    </row>
    <row r="157">
      <c r="A157" s="22" t="n"/>
      <c r="B157" s="23" t="n"/>
      <c r="C157" s="23" t="n"/>
      <c r="D157" s="24" t="n"/>
      <c r="E157" s="17">
        <f>IF(A157="","",TEXT(A157,"yyyy-mm"))</f>
        <v/>
      </c>
    </row>
    <row r="158">
      <c r="A158" s="19" t="n"/>
      <c r="B158" s="20" t="n"/>
      <c r="C158" s="20" t="n"/>
      <c r="D158" s="21" t="n"/>
      <c r="E158" s="14">
        <f>IF(A158="","",TEXT(A158,"yyyy-mm"))</f>
        <v/>
      </c>
    </row>
    <row r="159">
      <c r="A159" s="22" t="n"/>
      <c r="B159" s="23" t="n"/>
      <c r="C159" s="23" t="n"/>
      <c r="D159" s="24" t="n"/>
      <c r="E159" s="17">
        <f>IF(A159="","",TEXT(A159,"yyyy-mm"))</f>
        <v/>
      </c>
    </row>
    <row r="160">
      <c r="A160" s="19" t="n"/>
      <c r="B160" s="20" t="n"/>
      <c r="C160" s="20" t="n"/>
      <c r="D160" s="21" t="n"/>
      <c r="E160" s="14">
        <f>IF(A160="","",TEXT(A160,"yyyy-mm"))</f>
        <v/>
      </c>
    </row>
    <row r="161">
      <c r="A161" s="22" t="n"/>
      <c r="B161" s="23" t="n"/>
      <c r="C161" s="23" t="n"/>
      <c r="D161" s="24" t="n"/>
      <c r="E161" s="17">
        <f>IF(A161="","",TEXT(A161,"yyyy-mm"))</f>
        <v/>
      </c>
    </row>
    <row r="162">
      <c r="A162" s="19" t="n"/>
      <c r="B162" s="20" t="n"/>
      <c r="C162" s="20" t="n"/>
      <c r="D162" s="21" t="n"/>
      <c r="E162" s="14">
        <f>IF(A162="","",TEXT(A162,"yyyy-mm"))</f>
        <v/>
      </c>
    </row>
    <row r="163">
      <c r="A163" s="22" t="n"/>
      <c r="B163" s="23" t="n"/>
      <c r="C163" s="23" t="n"/>
      <c r="D163" s="24" t="n"/>
      <c r="E163" s="17">
        <f>IF(A163="","",TEXT(A163,"yyyy-mm"))</f>
        <v/>
      </c>
    </row>
    <row r="164">
      <c r="A164" s="19" t="n"/>
      <c r="B164" s="20" t="n"/>
      <c r="C164" s="20" t="n"/>
      <c r="D164" s="21" t="n"/>
      <c r="E164" s="14">
        <f>IF(A164="","",TEXT(A164,"yyyy-mm"))</f>
        <v/>
      </c>
    </row>
    <row r="165">
      <c r="A165" s="22" t="n"/>
      <c r="B165" s="23" t="n"/>
      <c r="C165" s="23" t="n"/>
      <c r="D165" s="24" t="n"/>
      <c r="E165" s="17">
        <f>IF(A165="","",TEXT(A165,"yyyy-mm"))</f>
        <v/>
      </c>
    </row>
    <row r="166">
      <c r="A166" s="19" t="n"/>
      <c r="B166" s="20" t="n"/>
      <c r="C166" s="20" t="n"/>
      <c r="D166" s="21" t="n"/>
      <c r="E166" s="14">
        <f>IF(A166="","",TEXT(A166,"yyyy-mm"))</f>
        <v/>
      </c>
    </row>
    <row r="167">
      <c r="A167" s="22" t="n"/>
      <c r="B167" s="23" t="n"/>
      <c r="C167" s="23" t="n"/>
      <c r="D167" s="24" t="n"/>
      <c r="E167" s="17">
        <f>IF(A167="","",TEXT(A167,"yyyy-mm"))</f>
        <v/>
      </c>
    </row>
    <row r="168">
      <c r="A168" s="19" t="n"/>
      <c r="B168" s="20" t="n"/>
      <c r="C168" s="20" t="n"/>
      <c r="D168" s="21" t="n"/>
      <c r="E168" s="14">
        <f>IF(A168="","",TEXT(A168,"yyyy-mm"))</f>
        <v/>
      </c>
    </row>
    <row r="169">
      <c r="A169" s="22" t="n"/>
      <c r="B169" s="23" t="n"/>
      <c r="C169" s="23" t="n"/>
      <c r="D169" s="24" t="n"/>
      <c r="E169" s="17">
        <f>IF(A169="","",TEXT(A169,"yyyy-mm"))</f>
        <v/>
      </c>
    </row>
    <row r="170">
      <c r="A170" s="19" t="n"/>
      <c r="B170" s="20" t="n"/>
      <c r="C170" s="20" t="n"/>
      <c r="D170" s="21" t="n"/>
      <c r="E170" s="14">
        <f>IF(A170="","",TEXT(A170,"yyyy-mm"))</f>
        <v/>
      </c>
    </row>
    <row r="171">
      <c r="A171" s="22" t="n"/>
      <c r="B171" s="23" t="n"/>
      <c r="C171" s="23" t="n"/>
      <c r="D171" s="24" t="n"/>
      <c r="E171" s="17">
        <f>IF(A171="","",TEXT(A171,"yyyy-mm"))</f>
        <v/>
      </c>
    </row>
    <row r="172">
      <c r="A172" s="19" t="n"/>
      <c r="B172" s="20" t="n"/>
      <c r="C172" s="20" t="n"/>
      <c r="D172" s="21" t="n"/>
      <c r="E172" s="14">
        <f>IF(A172="","",TEXT(A172,"yyyy-mm"))</f>
        <v/>
      </c>
    </row>
    <row r="173">
      <c r="A173" s="22" t="n"/>
      <c r="B173" s="23" t="n"/>
      <c r="C173" s="23" t="n"/>
      <c r="D173" s="24" t="n"/>
      <c r="E173" s="17">
        <f>IF(A173="","",TEXT(A173,"yyyy-mm"))</f>
        <v/>
      </c>
    </row>
    <row r="174">
      <c r="A174" s="19" t="n"/>
      <c r="B174" s="20" t="n"/>
      <c r="C174" s="20" t="n"/>
      <c r="D174" s="21" t="n"/>
      <c r="E174" s="14">
        <f>IF(A174="","",TEXT(A174,"yyyy-mm"))</f>
        <v/>
      </c>
    </row>
    <row r="175">
      <c r="A175" s="22" t="n"/>
      <c r="B175" s="23" t="n"/>
      <c r="C175" s="23" t="n"/>
      <c r="D175" s="24" t="n"/>
      <c r="E175" s="17">
        <f>IF(A175="","",TEXT(A175,"yyyy-mm"))</f>
        <v/>
      </c>
    </row>
    <row r="176">
      <c r="A176" s="19" t="n"/>
      <c r="B176" s="20" t="n"/>
      <c r="C176" s="20" t="n"/>
      <c r="D176" s="21" t="n"/>
      <c r="E176" s="14">
        <f>IF(A176="","",TEXT(A176,"yyyy-mm"))</f>
        <v/>
      </c>
    </row>
    <row r="177">
      <c r="A177" s="22" t="n"/>
      <c r="B177" s="23" t="n"/>
      <c r="C177" s="23" t="n"/>
      <c r="D177" s="24" t="n"/>
      <c r="E177" s="17">
        <f>IF(A177="","",TEXT(A177,"yyyy-mm"))</f>
        <v/>
      </c>
    </row>
    <row r="178">
      <c r="A178" s="19" t="n"/>
      <c r="B178" s="20" t="n"/>
      <c r="C178" s="20" t="n"/>
      <c r="D178" s="21" t="n"/>
      <c r="E178" s="14">
        <f>IF(A178="","",TEXT(A178,"yyyy-mm"))</f>
        <v/>
      </c>
    </row>
    <row r="179">
      <c r="A179" s="22" t="n"/>
      <c r="B179" s="23" t="n"/>
      <c r="C179" s="23" t="n"/>
      <c r="D179" s="24" t="n"/>
      <c r="E179" s="17">
        <f>IF(A179="","",TEXT(A179,"yyyy-mm"))</f>
        <v/>
      </c>
    </row>
    <row r="180">
      <c r="A180" s="19" t="n"/>
      <c r="B180" s="20" t="n"/>
      <c r="C180" s="20" t="n"/>
      <c r="D180" s="21" t="n"/>
      <c r="E180" s="14">
        <f>IF(A180="","",TEXT(A180,"yyyy-mm"))</f>
        <v/>
      </c>
    </row>
    <row r="181">
      <c r="A181" s="22" t="n"/>
      <c r="B181" s="23" t="n"/>
      <c r="C181" s="23" t="n"/>
      <c r="D181" s="24" t="n"/>
      <c r="E181" s="17">
        <f>IF(A181="","",TEXT(A181,"yyyy-mm"))</f>
        <v/>
      </c>
    </row>
    <row r="182">
      <c r="A182" s="19" t="n"/>
      <c r="B182" s="20" t="n"/>
      <c r="C182" s="20" t="n"/>
      <c r="D182" s="21" t="n"/>
      <c r="E182" s="14">
        <f>IF(A182="","",TEXT(A182,"yyyy-mm"))</f>
        <v/>
      </c>
    </row>
    <row r="183">
      <c r="A183" s="22" t="n"/>
      <c r="B183" s="23" t="n"/>
      <c r="C183" s="23" t="n"/>
      <c r="D183" s="24" t="n"/>
      <c r="E183" s="17">
        <f>IF(A183="","",TEXT(A183,"yyyy-mm"))</f>
        <v/>
      </c>
    </row>
    <row r="184">
      <c r="A184" s="19" t="n"/>
      <c r="B184" s="20" t="n"/>
      <c r="C184" s="20" t="n"/>
      <c r="D184" s="21" t="n"/>
      <c r="E184" s="14">
        <f>IF(A184="","",TEXT(A184,"yyyy-mm"))</f>
        <v/>
      </c>
    </row>
    <row r="185">
      <c r="A185" s="22" t="n"/>
      <c r="B185" s="23" t="n"/>
      <c r="C185" s="23" t="n"/>
      <c r="D185" s="24" t="n"/>
      <c r="E185" s="17">
        <f>IF(A185="","",TEXT(A185,"yyyy-mm"))</f>
        <v/>
      </c>
    </row>
    <row r="186">
      <c r="A186" s="19" t="n"/>
      <c r="B186" s="20" t="n"/>
      <c r="C186" s="20" t="n"/>
      <c r="D186" s="21" t="n"/>
      <c r="E186" s="14">
        <f>IF(A186="","",TEXT(A186,"yyyy-mm"))</f>
        <v/>
      </c>
    </row>
    <row r="187">
      <c r="A187" s="22" t="n"/>
      <c r="B187" s="23" t="n"/>
      <c r="C187" s="23" t="n"/>
      <c r="D187" s="24" t="n"/>
      <c r="E187" s="17">
        <f>IF(A187="","",TEXT(A187,"yyyy-mm"))</f>
        <v/>
      </c>
    </row>
    <row r="188">
      <c r="A188" s="19" t="n"/>
      <c r="B188" s="20" t="n"/>
      <c r="C188" s="20" t="n"/>
      <c r="D188" s="21" t="n"/>
      <c r="E188" s="14">
        <f>IF(A188="","",TEXT(A188,"yyyy-mm"))</f>
        <v/>
      </c>
    </row>
    <row r="189">
      <c r="A189" s="22" t="n"/>
      <c r="B189" s="23" t="n"/>
      <c r="C189" s="23" t="n"/>
      <c r="D189" s="24" t="n"/>
      <c r="E189" s="17">
        <f>IF(A189="","",TEXT(A189,"yyyy-mm"))</f>
        <v/>
      </c>
    </row>
    <row r="190">
      <c r="A190" s="19" t="n"/>
      <c r="B190" s="20" t="n"/>
      <c r="C190" s="20" t="n"/>
      <c r="D190" s="21" t="n"/>
      <c r="E190" s="14">
        <f>IF(A190="","",TEXT(A190,"yyyy-mm"))</f>
        <v/>
      </c>
    </row>
    <row r="191">
      <c r="A191" s="22" t="n"/>
      <c r="B191" s="23" t="n"/>
      <c r="C191" s="23" t="n"/>
      <c r="D191" s="24" t="n"/>
      <c r="E191" s="17">
        <f>IF(A191="","",TEXT(A191,"yyyy-mm"))</f>
        <v/>
      </c>
    </row>
    <row r="192">
      <c r="A192" s="19" t="n"/>
      <c r="B192" s="20" t="n"/>
      <c r="C192" s="20" t="n"/>
      <c r="D192" s="21" t="n"/>
      <c r="E192" s="14">
        <f>IF(A192="","",TEXT(A192,"yyyy-mm"))</f>
        <v/>
      </c>
    </row>
    <row r="193">
      <c r="A193" s="22" t="n"/>
      <c r="B193" s="23" t="n"/>
      <c r="C193" s="23" t="n"/>
      <c r="D193" s="24" t="n"/>
      <c r="E193" s="17">
        <f>IF(A193="","",TEXT(A193,"yyyy-mm"))</f>
        <v/>
      </c>
    </row>
    <row r="194">
      <c r="A194" s="19" t="n"/>
      <c r="B194" s="20" t="n"/>
      <c r="C194" s="20" t="n"/>
      <c r="D194" s="21" t="n"/>
      <c r="E194" s="14">
        <f>IF(A194="","",TEXT(A194,"yyyy-mm"))</f>
        <v/>
      </c>
    </row>
    <row r="195">
      <c r="A195" s="22" t="n"/>
      <c r="B195" s="23" t="n"/>
      <c r="C195" s="23" t="n"/>
      <c r="D195" s="24" t="n"/>
      <c r="E195" s="17">
        <f>IF(A195="","",TEXT(A195,"yyyy-mm"))</f>
        <v/>
      </c>
    </row>
    <row r="196">
      <c r="A196" s="19" t="n"/>
      <c r="B196" s="20" t="n"/>
      <c r="C196" s="20" t="n"/>
      <c r="D196" s="21" t="n"/>
      <c r="E196" s="14">
        <f>IF(A196="","",TEXT(A196,"yyyy-mm"))</f>
        <v/>
      </c>
    </row>
    <row r="197">
      <c r="A197" s="22" t="n"/>
      <c r="B197" s="23" t="n"/>
      <c r="C197" s="23" t="n"/>
      <c r="D197" s="24" t="n"/>
      <c r="E197" s="17">
        <f>IF(A197="","",TEXT(A197,"yyyy-mm"))</f>
        <v/>
      </c>
    </row>
    <row r="198">
      <c r="A198" s="19" t="n"/>
      <c r="B198" s="20" t="n"/>
      <c r="C198" s="20" t="n"/>
      <c r="D198" s="21" t="n"/>
      <c r="E198" s="14">
        <f>IF(A198="","",TEXT(A198,"yyyy-mm"))</f>
        <v/>
      </c>
    </row>
    <row r="199">
      <c r="A199" s="22" t="n"/>
      <c r="B199" s="23" t="n"/>
      <c r="C199" s="23" t="n"/>
      <c r="D199" s="24" t="n"/>
      <c r="E199" s="17">
        <f>IF(A199="","",TEXT(A199,"yyyy-mm"))</f>
        <v/>
      </c>
    </row>
    <row r="200">
      <c r="A200" s="19" t="n"/>
      <c r="B200" s="20" t="n"/>
      <c r="C200" s="20" t="n"/>
      <c r="D200" s="21" t="n"/>
      <c r="E200" s="14">
        <f>IF(A200="","",TEXT(A200,"yyyy-mm"))</f>
        <v/>
      </c>
    </row>
    <row r="201">
      <c r="A201" s="22" t="n"/>
      <c r="B201" s="23" t="n"/>
      <c r="C201" s="23" t="n"/>
      <c r="D201" s="24" t="n"/>
      <c r="E201" s="17">
        <f>IF(A201="","",TEXT(A201,"yyyy-mm"))</f>
        <v/>
      </c>
    </row>
    <row r="202">
      <c r="A202" s="19" t="n"/>
      <c r="B202" s="20" t="n"/>
      <c r="C202" s="20" t="n"/>
      <c r="D202" s="21" t="n"/>
      <c r="E202" s="14">
        <f>IF(A202="","",TEXT(A202,"yyyy-mm"))</f>
        <v/>
      </c>
    </row>
    <row r="203">
      <c r="A203" s="22" t="n"/>
      <c r="B203" s="23" t="n"/>
      <c r="C203" s="23" t="n"/>
      <c r="D203" s="24" t="n"/>
      <c r="E203" s="17">
        <f>IF(A203="","",TEXT(A203,"yyyy-mm"))</f>
        <v/>
      </c>
    </row>
    <row r="204">
      <c r="A204" s="19" t="n"/>
      <c r="B204" s="20" t="n"/>
      <c r="C204" s="20" t="n"/>
      <c r="D204" s="21" t="n"/>
      <c r="E204" s="14">
        <f>IF(A204="","",TEXT(A204,"yyyy-mm"))</f>
        <v/>
      </c>
    </row>
    <row r="205">
      <c r="A205" s="22" t="n"/>
      <c r="B205" s="23" t="n"/>
      <c r="C205" s="23" t="n"/>
      <c r="D205" s="24" t="n"/>
      <c r="E205" s="17">
        <f>IF(A205="","",TEXT(A205,"yyyy-mm"))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5:E205"/>
  <mergeCells count="2">
    <mergeCell ref="A2:E2"/>
    <mergeCell ref="A1:E1"/>
  </mergeCells>
  <dataValidations count="1">
    <dataValidation sqref="C6:C205" showDropDown="0" showInputMessage="0" showErrorMessage="0" allowBlank="1" errorTitle="Category" error="Pick a category from the list." type="list">
      <formula1>=Lists!$A$2:$A$16</formula1>
    </dataValidation>
  </dataValidations>
  <pageMargins left="0.45" right="0.45" top="0.5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tabColor rgb="00C24E1D"/>
    <outlinePr summaryBelow="1" summaryRight="1"/>
    <pageSetUpPr fitToPage="1"/>
  </sheetPr>
  <dimension ref="A1:B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</cols>
  <sheetData>
    <row r="1" ht="28" customHeight="1">
      <c r="A1" s="1" t="inlineStr">
        <is>
          <t>Deposit savings</t>
        </is>
      </c>
    </row>
    <row r="2" ht="32" customHeight="1">
      <c r="A2" s="2" t="inlineStr">
        <is>
          <t>Type your house price, deposit share, and savings. The Dashboard reads this sheet.</t>
        </is>
      </c>
    </row>
    <row r="5">
      <c r="A5" s="3" t="inlineStr">
        <is>
          <t>Goal house price</t>
        </is>
      </c>
      <c r="B5" s="25" t="n">
        <v>750000</v>
      </c>
    </row>
    <row r="6">
      <c r="A6" s="3" t="inlineStr">
        <is>
          <t>Deposit share</t>
        </is>
      </c>
      <c r="B6" s="26" t="n">
        <v>0.2</v>
      </c>
    </row>
    <row r="7">
      <c r="A7" s="3" t="inlineStr">
        <is>
          <t>Deposit target</t>
        </is>
      </c>
      <c r="B7" s="8">
        <f>B5*B6</f>
        <v/>
      </c>
    </row>
    <row r="8">
      <c r="A8" s="3" t="inlineStr">
        <is>
          <t>Already saved</t>
        </is>
      </c>
      <c r="B8" s="7" t="n">
        <v>28000</v>
      </c>
    </row>
    <row r="9">
      <c r="A9" s="3" t="inlineStr">
        <is>
          <t>Monthly savings</t>
        </is>
      </c>
      <c r="B9" s="8">
        <f>'Monthly Budget'!B20</f>
        <v/>
      </c>
    </row>
    <row r="10">
      <c r="A10" s="3" t="inlineStr">
        <is>
          <t>Still to save</t>
        </is>
      </c>
      <c r="B10" s="8">
        <f>MAX(0,B7-B8)</f>
        <v/>
      </c>
    </row>
    <row r="11">
      <c r="A11" s="3" t="inlineStr">
        <is>
          <t>Months to goal</t>
        </is>
      </c>
      <c r="B11" s="27">
        <f>IF(B9&lt;=0,"",ROUNDUP(B10/B9,0))</f>
        <v/>
      </c>
    </row>
    <row r="12">
      <c r="A12" s="3" t="inlineStr">
        <is>
          <t>Progress</t>
        </is>
      </c>
      <c r="B12" s="28">
        <f>IF(B7=0,0,B8/B7)</f>
        <v/>
      </c>
    </row>
    <row r="14" ht="48" customHeight="1">
      <c r="A14" s="2" t="inlineStr">
        <is>
          <t>Monthly savings is the Savings line on Monthly Budget. Raise that budget to bring the date closer. This is a straight-line picture. Interest and house-price growth are left out.</t>
        </is>
      </c>
    </row>
    <row r="15"/>
    <row r="16"/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3">
    <mergeCell ref="A14:B16"/>
    <mergeCell ref="A2:B2"/>
    <mergeCell ref="A1:B1"/>
  </mergeCells>
  <dataValidations count="1">
    <dataValidation sqref="B6" showDropDown="0" showInputMessage="0" showErrorMessage="0" allowBlank="0" type="list">
      <formula1>=Lists!$C$2:$C$4</formula1>
    </dataValidation>
  </dataValidations>
  <pageMargins left="0.45" right="0.45" top="0.5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tabColor rgb="000E3F3B"/>
    <outlinePr summaryBelow="1" summaryRight="1"/>
    <pageSetUpPr fitToPage="1"/>
  </sheetPr>
  <dimension ref="A1:AD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22" customWidth="1" min="18" max="18"/>
    <col width="12" customWidth="1" min="19" max="19"/>
    <col width="12" customWidth="1" min="20" max="20"/>
    <col width="30" customWidth="1" min="21" max="21"/>
    <col width="12" customWidth="1" min="22" max="22"/>
    <col width="12" customWidth="1" min="23" max="23"/>
    <col width="12" customWidth="1" min="24" max="24"/>
    <col width="16" customWidth="1" min="26" max="26"/>
    <col width="14" customWidth="1" min="27" max="27"/>
    <col width="16" customWidth="1" min="28" max="28"/>
  </cols>
  <sheetData>
    <row r="1" ht="28" customHeight="1">
      <c r="A1" s="1" t="inlineStr">
        <is>
          <t>Dashboard</t>
        </is>
      </c>
    </row>
    <row r="2" ht="32" customHeight="1">
      <c r="A2" s="2" t="inlineStr">
        <is>
          <t>These figures and charts read the other sheets. Change the highlighted boxes there and this page updates.</t>
        </is>
      </c>
    </row>
    <row r="3">
      <c r="R3" s="5" t="inlineStr">
        <is>
          <t>Category</t>
        </is>
      </c>
      <c r="S3" s="5" t="inlineStr">
        <is>
          <t>Actual</t>
        </is>
      </c>
      <c r="T3" s="5" t="inlineStr">
        <is>
          <t>Budget</t>
        </is>
      </c>
      <c r="U3" s="5" t="inlineStr">
        <is>
          <t>Legend</t>
        </is>
      </c>
      <c r="V3" s="5" t="inlineStr">
        <is>
          <t>Slice</t>
        </is>
      </c>
      <c r="W3" s="5" t="inlineStr">
        <is>
          <t>Month</t>
        </is>
      </c>
      <c r="X3" s="5" t="inlineStr">
        <is>
          <t>Spent</t>
        </is>
      </c>
      <c r="Z3" s="5" t="inlineStr">
        <is>
          <t>Goal</t>
        </is>
      </c>
      <c r="AA3" s="5" t="inlineStr">
        <is>
          <t>Saved</t>
        </is>
      </c>
      <c r="AB3" s="5" t="inlineStr">
        <is>
          <t>Still to save</t>
        </is>
      </c>
      <c r="AD3" s="5" t="inlineStr">
        <is>
          <t>Spend rank</t>
        </is>
      </c>
    </row>
    <row r="4" ht="24" customHeight="1">
      <c r="A4" s="3" t="inlineStr">
        <is>
          <t>Household monthly after KiwiSaver</t>
        </is>
      </c>
      <c r="B4" s="11" t="n"/>
      <c r="C4" s="29">
        <f>Income!B13</f>
        <v/>
      </c>
      <c r="R4" s="18">
        <f>'Monthly Budget'!A6</f>
        <v/>
      </c>
      <c r="S4" s="30">
        <f>'Monthly Budget'!C6</f>
        <v/>
      </c>
      <c r="T4" s="30">
        <f>'Monthly Budget'!B6</f>
        <v/>
      </c>
      <c r="U4" s="18">
        <f>IFERROR(INDEX($R$4:$R$18,MATCH(ROWS($U$4:U4),$AD$4:$AD$18,0))&amp;"  "&amp;TEXT(INDEX($S$4:$S$18,MATCH(ROWS($U$4:U4),$AD$4:$AD$18,0))/SUMIF($S$4:$S$18,"&gt;0"),"0%"),"")</f>
        <v/>
      </c>
      <c r="V4" s="30">
        <f>IFERROR(INDEX($S$4:$S$18,MATCH(ROWS($V$4:V4),$AD$4:$AD$18,0)),"")</f>
        <v/>
      </c>
      <c r="W4" s="18">
        <f>TEXT(EDATE(DATE(2026,10,1),-11),"yyyy-mm")</f>
        <v/>
      </c>
      <c r="X4" s="30">
        <f>SUMIF('Spending Tracker'!$E$6:$E$205,W4,'Spending Tracker'!$D$6:$D$205)</f>
        <v/>
      </c>
      <c r="Z4" s="18">
        <f>"Deposit"</f>
        <v/>
      </c>
      <c r="AA4" s="30">
        <f>'Deposit Savings'!B8</f>
        <v/>
      </c>
      <c r="AB4" s="30">
        <f>'Deposit Savings'!B10</f>
        <v/>
      </c>
      <c r="AD4" s="18">
        <f>IF(S4&gt;0,COUNTIF($S$4:S4,"&gt;0"),"")</f>
        <v/>
      </c>
    </row>
    <row r="5" ht="24" customHeight="1">
      <c r="A5" s="3" t="inlineStr">
        <is>
          <t>Total monthly budget</t>
        </is>
      </c>
      <c r="B5" s="11" t="n"/>
      <c r="C5" s="29">
        <f>'Monthly Budget'!B21</f>
        <v/>
      </c>
      <c r="R5" s="18">
        <f>'Monthly Budget'!A7</f>
        <v/>
      </c>
      <c r="S5" s="30">
        <f>'Monthly Budget'!C7</f>
        <v/>
      </c>
      <c r="T5" s="30">
        <f>'Monthly Budget'!B7</f>
        <v/>
      </c>
      <c r="U5" s="18">
        <f>IFERROR(INDEX($R$4:$R$18,MATCH(ROWS($U$4:U5),$AD$4:$AD$18,0))&amp;"  "&amp;TEXT(INDEX($S$4:$S$18,MATCH(ROWS($U$4:U5),$AD$4:$AD$18,0))/SUMIF($S$4:$S$18,"&gt;0"),"0%"),"")</f>
        <v/>
      </c>
      <c r="V5" s="30">
        <f>IFERROR(INDEX($S$4:$S$18,MATCH(ROWS($V$4:V5),$AD$4:$AD$18,0)),"")</f>
        <v/>
      </c>
      <c r="W5" s="18">
        <f>TEXT(EDATE(DATE(2026,10,1),-10),"yyyy-mm")</f>
        <v/>
      </c>
      <c r="X5" s="30">
        <f>SUMIF('Spending Tracker'!$E$6:$E$205,W5,'Spending Tracker'!$D$6:$D$205)</f>
        <v/>
      </c>
      <c r="AD5" s="18">
        <f>IF(S5&gt;0,COUNTIF($S$4:S5,"&gt;0"),"")</f>
        <v/>
      </c>
    </row>
    <row r="6" ht="24" customHeight="1">
      <c r="A6" s="3" t="inlineStr">
        <is>
          <t>Logged spending</t>
        </is>
      </c>
      <c r="B6" s="11" t="n"/>
      <c r="C6" s="29">
        <f>'Monthly Budget'!C21</f>
        <v/>
      </c>
      <c r="R6" s="18">
        <f>'Monthly Budget'!A8</f>
        <v/>
      </c>
      <c r="S6" s="30">
        <f>'Monthly Budget'!C8</f>
        <v/>
      </c>
      <c r="T6" s="30">
        <f>'Monthly Budget'!B8</f>
        <v/>
      </c>
      <c r="U6" s="18">
        <f>IFERROR(INDEX($R$4:$R$18,MATCH(ROWS($U$4:U6),$AD$4:$AD$18,0))&amp;"  "&amp;TEXT(INDEX($S$4:$S$18,MATCH(ROWS($U$4:U6),$AD$4:$AD$18,0))/SUMIF($S$4:$S$18,"&gt;0"),"0%"),"")</f>
        <v/>
      </c>
      <c r="V6" s="30">
        <f>IFERROR(INDEX($S$4:$S$18,MATCH(ROWS($V$4:V6),$AD$4:$AD$18,0)),"")</f>
        <v/>
      </c>
      <c r="W6" s="18">
        <f>TEXT(EDATE(DATE(2026,10,1),-9),"yyyy-mm")</f>
        <v/>
      </c>
      <c r="X6" s="30">
        <f>SUMIF('Spending Tracker'!$E$6:$E$205,W6,'Spending Tracker'!$D$6:$D$205)</f>
        <v/>
      </c>
      <c r="AD6" s="18">
        <f>IF(S6&gt;0,COUNTIF($S$4:S6,"&gt;0"),"")</f>
        <v/>
      </c>
    </row>
    <row r="7" ht="24" customHeight="1">
      <c r="A7" s="3" t="inlineStr">
        <is>
          <t>Left in the budget</t>
        </is>
      </c>
      <c r="B7" s="11" t="n"/>
      <c r="C7" s="29">
        <f>C5-C6</f>
        <v/>
      </c>
      <c r="R7" s="18">
        <f>'Monthly Budget'!A9</f>
        <v/>
      </c>
      <c r="S7" s="30">
        <f>'Monthly Budget'!C9</f>
        <v/>
      </c>
      <c r="T7" s="30">
        <f>'Monthly Budget'!B9</f>
        <v/>
      </c>
      <c r="U7" s="18">
        <f>IFERROR(INDEX($R$4:$R$18,MATCH(ROWS($U$4:U7),$AD$4:$AD$18,0))&amp;"  "&amp;TEXT(INDEX($S$4:$S$18,MATCH(ROWS($U$4:U7),$AD$4:$AD$18,0))/SUMIF($S$4:$S$18,"&gt;0"),"0%"),"")</f>
        <v/>
      </c>
      <c r="V7" s="30">
        <f>IFERROR(INDEX($S$4:$S$18,MATCH(ROWS($V$4:V7),$AD$4:$AD$18,0)),"")</f>
        <v/>
      </c>
      <c r="W7" s="18">
        <f>TEXT(EDATE(DATE(2026,10,1),-8),"yyyy-mm")</f>
        <v/>
      </c>
      <c r="X7" s="30">
        <f>SUMIF('Spending Tracker'!$E$6:$E$205,W7,'Spending Tracker'!$D$6:$D$205)</f>
        <v/>
      </c>
      <c r="AD7" s="18">
        <f>IF(S7&gt;0,COUNTIF($S$4:S7,"&gt;0"),"")</f>
        <v/>
      </c>
    </row>
    <row r="8" ht="24" customHeight="1">
      <c r="A8" s="3" t="inlineStr">
        <is>
          <t>Deposit progress</t>
        </is>
      </c>
      <c r="B8" s="11" t="n"/>
      <c r="C8" s="31">
        <f>'Deposit Savings'!B12</f>
        <v/>
      </c>
      <c r="R8" s="18">
        <f>'Monthly Budget'!A10</f>
        <v/>
      </c>
      <c r="S8" s="30">
        <f>'Monthly Budget'!C10</f>
        <v/>
      </c>
      <c r="T8" s="30">
        <f>'Monthly Budget'!B10</f>
        <v/>
      </c>
      <c r="U8" s="18">
        <f>IFERROR(INDEX($R$4:$R$18,MATCH(ROWS($U$4:U8),$AD$4:$AD$18,0))&amp;"  "&amp;TEXT(INDEX($S$4:$S$18,MATCH(ROWS($U$4:U8),$AD$4:$AD$18,0))/SUMIF($S$4:$S$18,"&gt;0"),"0%"),"")</f>
        <v/>
      </c>
      <c r="V8" s="30">
        <f>IFERROR(INDEX($S$4:$S$18,MATCH(ROWS($V$4:V8),$AD$4:$AD$18,0)),"")</f>
        <v/>
      </c>
      <c r="W8" s="18">
        <f>TEXT(EDATE(DATE(2026,10,1),-7),"yyyy-mm")</f>
        <v/>
      </c>
      <c r="X8" s="30">
        <f>SUMIF('Spending Tracker'!$E$6:$E$205,W8,'Spending Tracker'!$D$6:$D$205)</f>
        <v/>
      </c>
      <c r="AD8" s="18">
        <f>IF(S8&gt;0,COUNTIF($S$4:S8,"&gt;0"),"")</f>
        <v/>
      </c>
    </row>
    <row r="9" ht="18" customHeight="1">
      <c r="A9" s="2" t="inlineStr">
        <is>
          <t>The charts use the figures in this table and on the other sheets.</t>
        </is>
      </c>
      <c r="B9" s="10" t="n"/>
      <c r="C9" s="10" t="n"/>
      <c r="D9" s="10" t="n"/>
      <c r="E9" s="10" t="n"/>
      <c r="F9" s="11" t="n"/>
      <c r="R9" s="18">
        <f>'Monthly Budget'!A11</f>
        <v/>
      </c>
      <c r="S9" s="30">
        <f>'Monthly Budget'!C11</f>
        <v/>
      </c>
      <c r="T9" s="30">
        <f>'Monthly Budget'!B11</f>
        <v/>
      </c>
      <c r="U9" s="18">
        <f>IFERROR(INDEX($R$4:$R$18,MATCH(ROWS($U$4:U9),$AD$4:$AD$18,0))&amp;"  "&amp;TEXT(INDEX($S$4:$S$18,MATCH(ROWS($U$4:U9),$AD$4:$AD$18,0))/SUMIF($S$4:$S$18,"&gt;0"),"0%"),"")</f>
        <v/>
      </c>
      <c r="V9" s="30">
        <f>IFERROR(INDEX($S$4:$S$18,MATCH(ROWS($V$4:V9),$AD$4:$AD$18,0)),"")</f>
        <v/>
      </c>
      <c r="W9" s="18">
        <f>TEXT(EDATE(DATE(2026,10,1),-6),"yyyy-mm")</f>
        <v/>
      </c>
      <c r="X9" s="30">
        <f>SUMIF('Spending Tracker'!$E$6:$E$205,W9,'Spending Tracker'!$D$6:$D$205)</f>
        <v/>
      </c>
      <c r="AD9" s="18">
        <f>IF(S9&gt;0,COUNTIF($S$4:S9,"&gt;0"),"")</f>
        <v/>
      </c>
    </row>
    <row r="10" ht="10" customHeight="1">
      <c r="R10" s="18">
        <f>'Monthly Budget'!A12</f>
        <v/>
      </c>
      <c r="S10" s="30">
        <f>'Monthly Budget'!C12</f>
        <v/>
      </c>
      <c r="T10" s="30">
        <f>'Monthly Budget'!B12</f>
        <v/>
      </c>
      <c r="U10" s="18">
        <f>IFERROR(INDEX($R$4:$R$18,MATCH(ROWS($U$4:U10),$AD$4:$AD$18,0))&amp;"  "&amp;TEXT(INDEX($S$4:$S$18,MATCH(ROWS($U$4:U10),$AD$4:$AD$18,0))/SUMIF($S$4:$S$18,"&gt;0"),"0%"),"")</f>
        <v/>
      </c>
      <c r="V10" s="30">
        <f>IFERROR(INDEX($S$4:$S$18,MATCH(ROWS($V$4:V10),$AD$4:$AD$18,0)),"")</f>
        <v/>
      </c>
      <c r="W10" s="18">
        <f>TEXT(EDATE(DATE(2026,10,1),-5),"yyyy-mm")</f>
        <v/>
      </c>
      <c r="X10" s="30">
        <f>SUMIF('Spending Tracker'!$E$6:$E$205,W10,'Spending Tracker'!$D$6:$D$205)</f>
        <v/>
      </c>
      <c r="AD10" s="18">
        <f>IF(S10&gt;0,COUNTIF($S$4:S10,"&gt;0"),"")</f>
        <v/>
      </c>
    </row>
    <row r="11">
      <c r="R11" s="18">
        <f>'Monthly Budget'!A13</f>
        <v/>
      </c>
      <c r="S11" s="30">
        <f>'Monthly Budget'!C13</f>
        <v/>
      </c>
      <c r="T11" s="30">
        <f>'Monthly Budget'!B13</f>
        <v/>
      </c>
      <c r="U11" s="18">
        <f>IFERROR(INDEX($R$4:$R$18,MATCH(ROWS($U$4:U11),$AD$4:$AD$18,0))&amp;"  "&amp;TEXT(INDEX($S$4:$S$18,MATCH(ROWS($U$4:U11),$AD$4:$AD$18,0))/SUMIF($S$4:$S$18,"&gt;0"),"0%"),"")</f>
        <v/>
      </c>
      <c r="V11" s="30">
        <f>IFERROR(INDEX($S$4:$S$18,MATCH(ROWS($V$4:V11),$AD$4:$AD$18,0)),"")</f>
        <v/>
      </c>
      <c r="W11" s="18">
        <f>TEXT(EDATE(DATE(2026,10,1),-4),"yyyy-mm")</f>
        <v/>
      </c>
      <c r="X11" s="30">
        <f>SUMIF('Spending Tracker'!$E$6:$E$205,W11,'Spending Tracker'!$D$6:$D$205)</f>
        <v/>
      </c>
      <c r="AD11" s="18">
        <f>IF(S11&gt;0,COUNTIF($S$4:S11,"&gt;0"),"")</f>
        <v/>
      </c>
    </row>
    <row r="12">
      <c r="R12" s="18">
        <f>'Monthly Budget'!A14</f>
        <v/>
      </c>
      <c r="S12" s="30">
        <f>'Monthly Budget'!C14</f>
        <v/>
      </c>
      <c r="T12" s="30">
        <f>'Monthly Budget'!B14</f>
        <v/>
      </c>
      <c r="U12" s="18">
        <f>IFERROR(INDEX($R$4:$R$18,MATCH(ROWS($U$4:U12),$AD$4:$AD$18,0))&amp;"  "&amp;TEXT(INDEX($S$4:$S$18,MATCH(ROWS($U$4:U12),$AD$4:$AD$18,0))/SUMIF($S$4:$S$18,"&gt;0"),"0%"),"")</f>
        <v/>
      </c>
      <c r="V12" s="30">
        <f>IFERROR(INDEX($S$4:$S$18,MATCH(ROWS($V$4:V12),$AD$4:$AD$18,0)),"")</f>
        <v/>
      </c>
      <c r="W12" s="18">
        <f>TEXT(EDATE(DATE(2026,10,1),-3),"yyyy-mm")</f>
        <v/>
      </c>
      <c r="X12" s="30">
        <f>SUMIF('Spending Tracker'!$E$6:$E$205,W12,'Spending Tracker'!$D$6:$D$205)</f>
        <v/>
      </c>
      <c r="AD12" s="18">
        <f>IF(S12&gt;0,COUNTIF($S$4:S12,"&gt;0"),"")</f>
        <v/>
      </c>
    </row>
    <row r="13">
      <c r="R13" s="18">
        <f>'Monthly Budget'!A15</f>
        <v/>
      </c>
      <c r="S13" s="30">
        <f>'Monthly Budget'!C15</f>
        <v/>
      </c>
      <c r="T13" s="30">
        <f>'Monthly Budget'!B15</f>
        <v/>
      </c>
      <c r="U13" s="18">
        <f>IFERROR(INDEX($R$4:$R$18,MATCH(ROWS($U$4:U13),$AD$4:$AD$18,0))&amp;"  "&amp;TEXT(INDEX($S$4:$S$18,MATCH(ROWS($U$4:U13),$AD$4:$AD$18,0))/SUMIF($S$4:$S$18,"&gt;0"),"0%"),"")</f>
        <v/>
      </c>
      <c r="V13" s="30">
        <f>IFERROR(INDEX($S$4:$S$18,MATCH(ROWS($V$4:V13),$AD$4:$AD$18,0)),"")</f>
        <v/>
      </c>
      <c r="W13" s="18">
        <f>TEXT(EDATE(DATE(2026,10,1),-2),"yyyy-mm")</f>
        <v/>
      </c>
      <c r="X13" s="30">
        <f>SUMIF('Spending Tracker'!$E$6:$E$205,W13,'Spending Tracker'!$D$6:$D$205)</f>
        <v/>
      </c>
      <c r="AD13" s="18">
        <f>IF(S13&gt;0,COUNTIF($S$4:S13,"&gt;0"),"")</f>
        <v/>
      </c>
    </row>
    <row r="14">
      <c r="R14" s="18">
        <f>'Monthly Budget'!A16</f>
        <v/>
      </c>
      <c r="S14" s="30">
        <f>'Monthly Budget'!C16</f>
        <v/>
      </c>
      <c r="T14" s="30">
        <f>'Monthly Budget'!B16</f>
        <v/>
      </c>
      <c r="U14" s="18">
        <f>IFERROR(INDEX($R$4:$R$18,MATCH(ROWS($U$4:U14),$AD$4:$AD$18,0))&amp;"  "&amp;TEXT(INDEX($S$4:$S$18,MATCH(ROWS($U$4:U14),$AD$4:$AD$18,0))/SUMIF($S$4:$S$18,"&gt;0"),"0%"),"")</f>
        <v/>
      </c>
      <c r="V14" s="30">
        <f>IFERROR(INDEX($S$4:$S$18,MATCH(ROWS($V$4:V14),$AD$4:$AD$18,0)),"")</f>
        <v/>
      </c>
      <c r="W14" s="18">
        <f>TEXT(EDATE(DATE(2026,10,1),-1),"yyyy-mm")</f>
        <v/>
      </c>
      <c r="X14" s="30">
        <f>SUMIF('Spending Tracker'!$E$6:$E$205,W14,'Spending Tracker'!$D$6:$D$205)</f>
        <v/>
      </c>
      <c r="AD14" s="18">
        <f>IF(S14&gt;0,COUNTIF($S$4:S14,"&gt;0"),"")</f>
        <v/>
      </c>
    </row>
    <row r="15">
      <c r="R15" s="18">
        <f>'Monthly Budget'!A17</f>
        <v/>
      </c>
      <c r="S15" s="30">
        <f>'Monthly Budget'!C17</f>
        <v/>
      </c>
      <c r="T15" s="30">
        <f>'Monthly Budget'!B17</f>
        <v/>
      </c>
      <c r="U15" s="18">
        <f>IFERROR(INDEX($R$4:$R$18,MATCH(ROWS($U$4:U15),$AD$4:$AD$18,0))&amp;"  "&amp;TEXT(INDEX($S$4:$S$18,MATCH(ROWS($U$4:U15),$AD$4:$AD$18,0))/SUMIF($S$4:$S$18,"&gt;0"),"0%"),"")</f>
        <v/>
      </c>
      <c r="V15" s="30">
        <f>IFERROR(INDEX($S$4:$S$18,MATCH(ROWS($V$4:V15),$AD$4:$AD$18,0)),"")</f>
        <v/>
      </c>
      <c r="W15" s="18">
        <f>TEXT(EDATE(DATE(2026,10,1),0),"yyyy-mm")</f>
        <v/>
      </c>
      <c r="X15" s="30">
        <f>SUMIF('Spending Tracker'!$E$6:$E$205,W15,'Spending Tracker'!$D$6:$D$205)</f>
        <v/>
      </c>
      <c r="AD15" s="18">
        <f>IF(S15&gt;0,COUNTIF($S$4:S15,"&gt;0"),"")</f>
        <v/>
      </c>
    </row>
    <row r="16">
      <c r="R16" s="18">
        <f>'Monthly Budget'!A18</f>
        <v/>
      </c>
      <c r="S16" s="30">
        <f>'Monthly Budget'!C18</f>
        <v/>
      </c>
      <c r="T16" s="30">
        <f>'Monthly Budget'!B18</f>
        <v/>
      </c>
      <c r="U16" s="18">
        <f>IFERROR(INDEX($R$4:$R$18,MATCH(ROWS($U$4:U16),$AD$4:$AD$18,0))&amp;"  "&amp;TEXT(INDEX($S$4:$S$18,MATCH(ROWS($U$4:U16),$AD$4:$AD$18,0))/SUMIF($S$4:$S$18,"&gt;0"),"0%"),"")</f>
        <v/>
      </c>
      <c r="V16" s="30">
        <f>IFERROR(INDEX($S$4:$S$18,MATCH(ROWS($V$4:V16),$AD$4:$AD$18,0)),"")</f>
        <v/>
      </c>
      <c r="AD16" s="18">
        <f>IF(S16&gt;0,COUNTIF($S$4:S16,"&gt;0"),"")</f>
        <v/>
      </c>
    </row>
    <row r="17">
      <c r="R17" s="18">
        <f>'Monthly Budget'!A19</f>
        <v/>
      </c>
      <c r="S17" s="30">
        <f>'Monthly Budget'!C19</f>
        <v/>
      </c>
      <c r="T17" s="30">
        <f>'Monthly Budget'!B19</f>
        <v/>
      </c>
      <c r="U17" s="18">
        <f>IFERROR(INDEX($R$4:$R$18,MATCH(ROWS($U$4:U17),$AD$4:$AD$18,0))&amp;"  "&amp;TEXT(INDEX($S$4:$S$18,MATCH(ROWS($U$4:U17),$AD$4:$AD$18,0))/SUMIF($S$4:$S$18,"&gt;0"),"0%"),"")</f>
        <v/>
      </c>
      <c r="V17" s="30">
        <f>IFERROR(INDEX($S$4:$S$18,MATCH(ROWS($V$4:V17),$AD$4:$AD$18,0)),"")</f>
        <v/>
      </c>
      <c r="AD17" s="18">
        <f>IF(S17&gt;0,COUNTIF($S$4:S17,"&gt;0"),"")</f>
        <v/>
      </c>
    </row>
    <row r="18">
      <c r="R18" s="18">
        <f>'Monthly Budget'!A20</f>
        <v/>
      </c>
      <c r="S18" s="30">
        <f>'Monthly Budget'!C20</f>
        <v/>
      </c>
      <c r="T18" s="30">
        <f>'Monthly Budget'!B20</f>
        <v/>
      </c>
      <c r="U18" s="18">
        <f>IFERROR(INDEX($R$4:$R$18,MATCH(ROWS($U$4:U18),$AD$4:$AD$18,0))&amp;"  "&amp;TEXT(INDEX($S$4:$S$18,MATCH(ROWS($U$4:U18),$AD$4:$AD$18,0))/SUMIF($S$4:$S$18,"&gt;0"),"0%"),"")</f>
        <v/>
      </c>
      <c r="V18" s="30">
        <f>IFERROR(INDEX($S$4:$S$18,MATCH(ROWS($V$4:V18),$AD$4:$AD$18,0)),"")</f>
        <v/>
      </c>
      <c r="AD18" s="18">
        <f>IF(S18&gt;0,COUNTIF($S$4:S18,"&gt;0"),"")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8">
    <mergeCell ref="A4:B4"/>
    <mergeCell ref="A2:L2"/>
    <mergeCell ref="A7:B7"/>
    <mergeCell ref="A1:L1"/>
    <mergeCell ref="A9:F9"/>
    <mergeCell ref="A5:B5"/>
    <mergeCell ref="A8:B8"/>
    <mergeCell ref="A6:B6"/>
  </mergeCells>
  <pageMargins left="0.45" right="0.45" top="0.5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Categories</t>
        </is>
      </c>
      <c r="B1" t="inlineStr">
        <is>
          <t>Frequencies</t>
        </is>
      </c>
      <c r="C1" t="inlineStr">
        <is>
          <t>Deposit share</t>
        </is>
      </c>
    </row>
    <row r="2">
      <c r="A2" t="inlineStr">
        <is>
          <t>Rent or mortgage</t>
        </is>
      </c>
      <c r="B2" t="inlineStr">
        <is>
          <t>Weekly</t>
        </is>
      </c>
      <c r="C2" s="32" t="n">
        <v>0.2</v>
      </c>
    </row>
    <row r="3">
      <c r="A3" t="inlineStr">
        <is>
          <t>Rates</t>
        </is>
      </c>
      <c r="B3" t="inlineStr">
        <is>
          <t>Fortnightly</t>
        </is>
      </c>
      <c r="C3" s="32" t="n">
        <v>0.1</v>
      </c>
    </row>
    <row r="4">
      <c r="A4" t="inlineStr">
        <is>
          <t>Insurance</t>
        </is>
      </c>
      <c r="B4" t="inlineStr">
        <is>
          <t>Monthly</t>
        </is>
      </c>
      <c r="C4" s="32" t="n">
        <v>0.05</v>
      </c>
    </row>
    <row r="5">
      <c r="A5" t="inlineStr">
        <is>
          <t>Power</t>
        </is>
      </c>
    </row>
    <row r="6">
      <c r="A6" t="inlineStr">
        <is>
          <t>Internet</t>
        </is>
      </c>
    </row>
    <row r="7">
      <c r="A7" t="inlineStr">
        <is>
          <t>Groceries</t>
        </is>
      </c>
    </row>
    <row r="8">
      <c r="A8" t="inlineStr">
        <is>
          <t>Petrol</t>
        </is>
      </c>
    </row>
    <row r="9">
      <c r="A9" t="inlineStr">
        <is>
          <t>Transport</t>
        </is>
      </c>
    </row>
    <row r="10">
      <c r="A10" t="inlineStr">
        <is>
          <t>Kids</t>
        </is>
      </c>
    </row>
    <row r="11">
      <c r="A11" t="inlineStr">
        <is>
          <t>Pets</t>
        </is>
      </c>
    </row>
    <row r="12">
      <c r="A12" t="inlineStr">
        <is>
          <t>Subscriptions</t>
        </is>
      </c>
    </row>
    <row r="13">
      <c r="A13" t="inlineStr">
        <is>
          <t>Health</t>
        </is>
      </c>
    </row>
    <row r="14">
      <c r="A14" t="inlineStr">
        <is>
          <t>Giving</t>
        </is>
      </c>
    </row>
    <row r="15">
      <c r="A15" t="inlineStr">
        <is>
          <t>Fun</t>
        </is>
      </c>
    </row>
    <row r="16">
      <c r="A16" t="inlineStr">
        <is>
          <t>Savings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HomeBuyer.nz</dc:creator>
  <dc:title>HomeBuyer.nz household budget</dc:title>
  <dc:description>General information only. Not financial advice.</dc:description>
  <dcterms:created xsi:type="dcterms:W3CDTF">2026-10-21T03:57:24Z</dcterms:created>
  <dcterms:modified xsi:type="dcterms:W3CDTF">2026-10-21T03:57:25Z</dcterms:modified>
</cp:coreProperties>
</file>